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4071_04\Usuarios$\giovannav4071_00\Downloads\"/>
    </mc:Choice>
  </mc:AlternateContent>
  <xr:revisionPtr revIDLastSave="0" documentId="13_ncr:1_{9F10506B-390D-44F6-84B0-2F4654B37C8D}" xr6:coauthVersionLast="47" xr6:coauthVersionMax="47" xr10:uidLastSave="{00000000-0000-0000-0000-000000000000}"/>
  <bookViews>
    <workbookView xWindow="28680" yWindow="-120" windowWidth="29040" windowHeight="15720" firstSheet="1" activeTab="1" xr2:uid="{12BFCD34-9A05-4CB1-92B5-CC79D6C7F0D3}"/>
  </bookViews>
  <sheets>
    <sheet name="Planilha1" sheetId="1" state="hidden" r:id="rId1"/>
    <sheet name="Regulamento Eleito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B17" i="2"/>
  <c r="B58" i="2"/>
  <c r="B28" i="2"/>
  <c r="B29" i="2" s="1"/>
  <c r="B23" i="2"/>
  <c r="B34" i="2" s="1"/>
  <c r="B40" i="2" s="1"/>
  <c r="B41" i="2" s="1"/>
  <c r="B94" i="1"/>
  <c r="B84" i="1"/>
  <c r="B74" i="1"/>
  <c r="B64" i="1"/>
  <c r="B58" i="1"/>
  <c r="B49" i="1"/>
  <c r="B42" i="1"/>
  <c r="B29" i="1"/>
  <c r="B104" i="1"/>
  <c r="B105" i="1" s="1"/>
  <c r="B46" i="2"/>
  <c r="B47" i="2" s="1"/>
  <c r="B52" i="2" s="1"/>
  <c r="B53" i="2" s="1"/>
  <c r="B95" i="1"/>
  <c r="B65" i="1"/>
  <c r="B50" i="1"/>
  <c r="B30" i="1"/>
  <c r="B20" i="1"/>
  <c r="B10" i="1"/>
  <c r="B11" i="1" s="1"/>
  <c r="B31" i="1"/>
  <c r="B43" i="1" s="1"/>
  <c r="B12" i="1"/>
  <c r="C17" i="2" l="1"/>
  <c r="B59" i="2"/>
  <c r="B35" i="2"/>
  <c r="B59" i="1"/>
  <c r="B18" i="1"/>
  <c r="B19" i="1"/>
  <c r="C12" i="1"/>
  <c r="C10" i="1"/>
  <c r="C20" i="1" l="1"/>
  <c r="B75" i="1"/>
  <c r="B85" i="1" s="1"/>
  <c r="C18" i="1"/>
</calcChain>
</file>

<file path=xl/sharedStrings.xml><?xml version="1.0" encoding="utf-8"?>
<sst xmlns="http://schemas.openxmlformats.org/spreadsheetml/2006/main" count="162" uniqueCount="118">
  <si>
    <t>CAPÍTULO II</t>
  </si>
  <si>
    <t xml:space="preserve">DA COMISSÃO ELEITORAL </t>
  </si>
  <si>
    <t>Art. 4º</t>
  </si>
  <si>
    <t xml:space="preserve">Art. 4° O Conselho de Administração ou a Assembleia Geral, com a antecedência de 90 (noventa) dias da Assembleia Geral Ordinária, constituirá a Comissão Eleitoral formada por cooperados, observando o disposto no art. 5º, a qual se encarregará da organização e coordenação do processo eleitoral, bem como da realização dos exames dos pedidos de registro de chapas e da análise das impugnações </t>
  </si>
  <si>
    <t>Data Atual</t>
  </si>
  <si>
    <t>Art. 3º</t>
  </si>
  <si>
    <t>A Assembleia Geral será convocada na forma do Estatuto Social e da legislação em vigor.</t>
  </si>
  <si>
    <t>Data da Assembleia Geral</t>
  </si>
  <si>
    <t>O período de convocação deve ser anterior a esta data</t>
  </si>
  <si>
    <t>Art. 4° O Conselho de Administração ou a Assembleia Geral, com a antecedência de 90 (noventa) dias da Assembleia Geral Ordinária, constituirá a Comissão Eleitoral formada por cooperados, observando o disposto no art. 5º, a qual se encarregará da organização e coordenação do processo eleitoral, bem como da realização dos exames dos pedidos de registro de chapas e da análise das impugnações.</t>
  </si>
  <si>
    <t>Art. 7º</t>
  </si>
  <si>
    <t>VI.	Registrar as candidaturas das chapas até 20 (vinte) dias antes das eleições;</t>
  </si>
  <si>
    <t>Preenchimento de Datas - Conforme Artigo 4º</t>
  </si>
  <si>
    <t>Período Possivel de Convocação  até</t>
  </si>
  <si>
    <t>Preenchimento de Datas - Conforme Artigo 7º</t>
  </si>
  <si>
    <t xml:space="preserve">CAPÍTULO III
</t>
  </si>
  <si>
    <t>DA DIVULGAÇÃO DO PROCESSO ELEITORAL</t>
  </si>
  <si>
    <t>Art. 8º</t>
  </si>
  <si>
    <t>Data da Constituição</t>
  </si>
  <si>
    <t xml:space="preserve">Art. 8º A Comissão Eleitoral, em até 10 (dez) dias após a sua constituição, encaminhará comunicado aos associados divulgando o calendário eleitoral com todas as informações do processo eleitoral, entre as quais: 
</t>
  </si>
  <si>
    <t>Período para Comunicado aos associados</t>
  </si>
  <si>
    <t>Data limite para comunicado conforme regimento</t>
  </si>
  <si>
    <t>I. data, horário, forma de realização e endereço (físico/digital) da votação;</t>
  </si>
  <si>
    <t>III. documentação exigida para os candidatos;</t>
  </si>
  <si>
    <t>Art. 14º</t>
  </si>
  <si>
    <t>Preenchimento de Datas - Conforme Artigo 14º</t>
  </si>
  <si>
    <t>SEÇÃO II</t>
  </si>
  <si>
    <t>DO PEDIDO DE REGISTRO DE CHAPA</t>
  </si>
  <si>
    <t xml:space="preserve">A Diretoria Executiva terá prazo de 1 (um) dia para encaminhar os pedidos de registro de chapas e a documentação dos candidatos ao coordenador da Comissão Eleitoral. (Observação: caso o registro seja enviado diretamente à Comissão Eleitoral, este artigo deve ser excluído
</t>
  </si>
  <si>
    <t>Art. 15º</t>
  </si>
  <si>
    <t xml:space="preserve">Ocorrendo o falecimento de um candidato, a chapa poderá substituí-lo por meio de pedido formal, com a antecedência de 72 (setenta e duas) horas do início da Assembleia Geral para eleição, desde que o novo candidato atenda a todos os requisitos legais e estatutários para ser eleição.
</t>
  </si>
  <si>
    <t>Período limite para Substituição</t>
  </si>
  <si>
    <t>DOS EXAMES DOS PEDIDOS DE REGISTRO DE CHAPAS</t>
  </si>
  <si>
    <t>Art. 18º</t>
  </si>
  <si>
    <t>Datas Macros</t>
  </si>
  <si>
    <t>Limite maximo para Registro das Chapas</t>
  </si>
  <si>
    <t>Preenchimento de Datas - Conforme Artigo 8º</t>
  </si>
  <si>
    <t>Data limite para comunicado conforme Regulamento Eleitoral</t>
  </si>
  <si>
    <t>Regulamento</t>
  </si>
  <si>
    <t>II.  prazo para pedido de registro de chapas com data e horário limite;</t>
  </si>
  <si>
    <t>IV.  indicação do local de disponibilização do Estatuto Social e do Regulamento Eleitoral.</t>
  </si>
  <si>
    <t xml:space="preserve">Assembléia Geral </t>
  </si>
  <si>
    <t>Documentos Registro das Chapas (Art 7º)</t>
  </si>
  <si>
    <t>Data da Constituição Comissão Eleitoral (Art 8º)</t>
  </si>
  <si>
    <t>Pedidos de registro de chapas  (Envio  pela Diretoria) (Art 14º)</t>
  </si>
  <si>
    <t>Preenchimento de Datas - Conforme Artigo 15º</t>
  </si>
  <si>
    <t>Data limite para substiuição do candidato pela chapa</t>
  </si>
  <si>
    <t>Substituição de canditato na chapa por falecimento (Art 15º)</t>
  </si>
  <si>
    <t>Data máximo para apresentar os resultados</t>
  </si>
  <si>
    <t>A Comissão Eleitoral realizará os exames dispostos neste artigo e apresentará os resultados no prazo máximo de 5 (cinco) dias úteis, contados do recebimento da documentação enviada pela Diretoria Executiva.</t>
  </si>
  <si>
    <t>Art. 19º</t>
  </si>
  <si>
    <t>Ao verificar que a documentação está incompleta ou apresenta falhas de formalização, o coordenador da Comissão Eleitoral notificará os representantes da chapa para regularizarem a falha apontada, em até 2 (dois) dias úteis</t>
  </si>
  <si>
    <t>Preenchimento de Datas - Conforme Artigo 19º</t>
  </si>
  <si>
    <t>Preenchimento de Datas - Conforme Artigo 18º</t>
  </si>
  <si>
    <t>CAPÍTULO VII</t>
  </si>
  <si>
    <t>DA DIVULGAÇÃO DAS CHAPAS INSCRITAS</t>
  </si>
  <si>
    <t>Art. 23º</t>
  </si>
  <si>
    <t>No prazo de 5 (cinco) dias úteis, a contar do encerramento do prazo de registro de chapas, a Comissão Eleitoral divulgará o Termo de Registro de Chapas habilitada, acompanhado da proposta de trabalho na sede da Cooperativa, nos PAs, no sítio eletrônico e em outros meios, físicos ou digitais que garantam a efetiva publicidade</t>
  </si>
  <si>
    <t>Data limite para comunicado conforme Regulamento art 23º</t>
  </si>
  <si>
    <t>Limite máximo divulgação Chapas Habilitadas</t>
  </si>
  <si>
    <t>Preenchimento de Datas - Conforme Artigo 23º</t>
  </si>
  <si>
    <t>CAPÍTULO VIII</t>
  </si>
  <si>
    <t xml:space="preserve">DA IMPUGNAÇÃO DE CHAPAS </t>
  </si>
  <si>
    <t>Art. 24º</t>
  </si>
  <si>
    <t>Preenchimento de Datas - Conforme Artigo 24º</t>
  </si>
  <si>
    <t>O prazo para impugnação de chapa é de 5 (cinco) dias úteis, contados da divulgação do Termo de Registro de Chapas a que se refere o art. 23.</t>
  </si>
  <si>
    <t>Encerramento do prazo registro de chapas</t>
  </si>
  <si>
    <t>O período de registro da chapa deve ser até esta data</t>
  </si>
  <si>
    <t>SEÇÃO III</t>
  </si>
  <si>
    <t>DA INTERPOSIÇÃO DE RECURSO</t>
  </si>
  <si>
    <t xml:space="preserve">DO EXAME </t>
  </si>
  <si>
    <t>Decisão da Impugnação</t>
  </si>
  <si>
    <t>Prazo para impugnação de chapa</t>
  </si>
  <si>
    <t>Art. 27º</t>
  </si>
  <si>
    <t>Preenchimento de Datas - Conforme Artigo 27º</t>
  </si>
  <si>
    <t>Limte para decisão de impugnação antes da Assembléia</t>
  </si>
  <si>
    <t>Data limite para comunicado conforme Regulamento art  27º</t>
  </si>
  <si>
    <t>Prazo para o candidato impugnado interpo</t>
  </si>
  <si>
    <t>Art. 29º</t>
  </si>
  <si>
    <t>Preenchimento de Datas - Conforme Artigo 29º</t>
  </si>
  <si>
    <t>Data de Notificação de impugnação ao Canditado da Chapa</t>
  </si>
  <si>
    <t>Art. 3º A Assembleia Geral será convocada na forma do Estatuto Social e da legislação em vigor.</t>
  </si>
  <si>
    <t>Datas</t>
  </si>
  <si>
    <t>Descrição</t>
  </si>
  <si>
    <t>Data</t>
  </si>
  <si>
    <t>Refência</t>
  </si>
  <si>
    <t>Data da Assembléia Geral</t>
  </si>
  <si>
    <t>Ref. Artigo 4º</t>
  </si>
  <si>
    <t>Condição</t>
  </si>
  <si>
    <t>Ref. Artigo 14º</t>
  </si>
  <si>
    <t>Ref. Artigo 15º</t>
  </si>
  <si>
    <t>Data da Assembléia</t>
  </si>
  <si>
    <t>Retorno documentação registro de Chapa</t>
  </si>
  <si>
    <t>Limite máximo para Registro das Chapas</t>
  </si>
  <si>
    <t>Ocorrendo o falecimento de um candidato, a chapa poderá substituí-lo por meio de pedido formal, com a antecedência de 72 (setenta e duas) horas do início da Assembleia Geral para eleição, desde que o novo candidato atenda a todos os requisitos legais e estatutários para ser eleição.</t>
  </si>
  <si>
    <t>Período limite para Substituição de canditato na chapa por falecimento</t>
  </si>
  <si>
    <t xml:space="preserve">DOS EXAMES DOS PEDIDOS DE REGISTRO DE CHAPAS - A Comissão Eleitoral realizará os exames dispostos neste artigo e apresentará os resultados no prazo máximo de 5 (cinco) dias úteis, contados do recebimento da documentação enviada pela Diretoria Executiva. </t>
  </si>
  <si>
    <t>Data limite para encaminhamento da documentação a Comiss. Eleitoral</t>
  </si>
  <si>
    <t>Data de Recebimento dos documento pela Diretoria</t>
  </si>
  <si>
    <t xml:space="preserve">Prazo para impugnação de chapa </t>
  </si>
  <si>
    <t>Data base limite (Assembléia)</t>
  </si>
  <si>
    <t>O candidato impugnado poderá interpor recurso da impugnação, no prazo 2 (dois) dias úteis, contados da notificação, ao Coordenador da Comissão Eleitoral, que encaminhará o recurso para análise e deliberação da Assembleia Geral Ordinária.</t>
  </si>
  <si>
    <t>Data limite para constituição da Comissão Eleitoral :</t>
  </si>
  <si>
    <t>Comissão nomeada no dia 27/01/2025</t>
  </si>
  <si>
    <t>Art. 10 O pedido de registro de chapa para o Conselho de Administração será encaminhado formalmente à Diretoria Executiva (modelo – Anexo), por meio de requerimento, no prazo indicado no comunicado citado no art. 8º deste Regulamento Eleitoral, acompanhado da proposta de trabalho durante o mandato:</t>
  </si>
  <si>
    <t>Ref. Artigo 10</t>
  </si>
  <si>
    <t>Abertura do prazo para recebimento dos registros de chapas</t>
  </si>
  <si>
    <t>Observação</t>
  </si>
  <si>
    <t xml:space="preserve">Requerimentos e documentos disponibilizados no site da Cooperativa </t>
  </si>
  <si>
    <t>Os documentos deverão ser enviados para a Diretoria Executiva</t>
  </si>
  <si>
    <t xml:space="preserve">A Diretoria Executiva terá prazo de 1 (um) dia para encaminhar os pedidos de registro de chapas e a documentação dos candidatos ao coordenador da Comissão Eleitoral. </t>
  </si>
  <si>
    <t>Data limite de recebimento dos pedidos de registro de chapas</t>
  </si>
  <si>
    <t>Ref. Artigo 16º</t>
  </si>
  <si>
    <t>Ref. Artigo 17º</t>
  </si>
  <si>
    <t>Ref. Artigo 21º</t>
  </si>
  <si>
    <t>Ref. Artigo 22º</t>
  </si>
  <si>
    <t>Ref. Artigo 25º</t>
  </si>
  <si>
    <t xml:space="preserve">A Comissão Eleitoral decidirá sobre a procedência, ou não, da impugnação, por meio da análise do requerimento protocolado e do reexame da candidatura, em 10 (dez) dias corridos antes da realização da eleição.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</si>
</sst>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rgb="FF00AE9D"/>
      <name val="Aptos"/>
      <family val="2"/>
    </font>
    <font>
      <sz val="12"/>
      <color rgb="FF00AE9D"/>
      <name val="Aptos"/>
      <family val="2"/>
    </font>
    <font>
      <sz val="10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2"/>
      <color rgb="FF00AE9D"/>
      <name val="Aptos"/>
      <family val="2"/>
    </font>
    <font>
      <b/>
      <sz val="12"/>
      <color theme="0"/>
      <name val="Aptos"/>
      <family val="2"/>
    </font>
    <font>
      <b/>
      <sz val="12"/>
      <color theme="1"/>
      <name val="Arial"/>
      <family val="2"/>
    </font>
    <font>
      <b/>
      <sz val="12"/>
      <name val="Aptos"/>
      <family val="2"/>
    </font>
    <font>
      <sz val="11"/>
      <name val="Aptos Narrow"/>
      <family val="2"/>
      <scheme val="minor"/>
    </font>
    <font>
      <sz val="12"/>
      <name val="Aptos"/>
      <family val="2"/>
    </font>
    <font>
      <b/>
      <sz val="11"/>
      <name val="Aptos"/>
      <family val="2"/>
    </font>
    <font>
      <b/>
      <sz val="10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AE9D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rgb="FF00AE9D"/>
      </left>
      <right style="medium">
        <color rgb="FF00AE9D"/>
      </right>
      <top style="medium">
        <color rgb="FF00AE9D"/>
      </top>
      <bottom style="medium">
        <color rgb="FF00AE9D"/>
      </bottom>
      <diagonal/>
    </border>
    <border>
      <left style="medium">
        <color rgb="FF00AE9D"/>
      </left>
      <right/>
      <top style="medium">
        <color rgb="FF00AE9D"/>
      </top>
      <bottom/>
      <diagonal/>
    </border>
    <border>
      <left/>
      <right/>
      <top style="medium">
        <color rgb="FF00AE9D"/>
      </top>
      <bottom/>
      <diagonal/>
    </border>
    <border>
      <left/>
      <right style="medium">
        <color rgb="FF00AE9D"/>
      </right>
      <top style="medium">
        <color rgb="FF00AE9D"/>
      </top>
      <bottom/>
      <diagonal/>
    </border>
    <border>
      <left style="medium">
        <color rgb="FF00AE9D"/>
      </left>
      <right/>
      <top/>
      <bottom style="medium">
        <color rgb="FF00AE9D"/>
      </bottom>
      <diagonal/>
    </border>
    <border>
      <left/>
      <right/>
      <top/>
      <bottom style="medium">
        <color rgb="FF00AE9D"/>
      </bottom>
      <diagonal/>
    </border>
    <border>
      <left/>
      <right style="medium">
        <color rgb="FF00AE9D"/>
      </right>
      <top/>
      <bottom style="medium">
        <color rgb="FF00AE9D"/>
      </bottom>
      <diagonal/>
    </border>
    <border>
      <left style="thin">
        <color rgb="FF00AE9D"/>
      </left>
      <right style="thin">
        <color rgb="FF00AE9D"/>
      </right>
      <top style="thin">
        <color rgb="FF00AE9D"/>
      </top>
      <bottom style="thin">
        <color rgb="FF00AE9D"/>
      </bottom>
      <diagonal/>
    </border>
    <border>
      <left style="thin">
        <color rgb="FF00AE9D"/>
      </left>
      <right/>
      <top style="thin">
        <color rgb="FF00AE9D"/>
      </top>
      <bottom style="thin">
        <color rgb="FF00AE9D"/>
      </bottom>
      <diagonal/>
    </border>
    <border>
      <left/>
      <right/>
      <top style="thin">
        <color rgb="FF00AE9D"/>
      </top>
      <bottom style="thin">
        <color rgb="FF00AE9D"/>
      </bottom>
      <diagonal/>
    </border>
    <border>
      <left/>
      <right style="thin">
        <color rgb="FF00AE9D"/>
      </right>
      <top style="thin">
        <color rgb="FF00AE9D"/>
      </top>
      <bottom style="thin">
        <color rgb="FF00AE9D"/>
      </bottom>
      <diagonal/>
    </border>
    <border>
      <left style="medium">
        <color rgb="FF00AE9D"/>
      </left>
      <right style="medium">
        <color rgb="FF00AE9D"/>
      </right>
      <top style="medium">
        <color rgb="FF00AE9D"/>
      </top>
      <bottom/>
      <diagonal/>
    </border>
    <border>
      <left style="medium">
        <color rgb="FF00AE9D"/>
      </left>
      <right style="medium">
        <color rgb="FF00AE9D"/>
      </right>
      <top/>
      <bottom style="medium">
        <color rgb="FF00AE9D"/>
      </bottom>
      <diagonal/>
    </border>
    <border>
      <left style="thin">
        <color rgb="FF00AE9D"/>
      </left>
      <right/>
      <top/>
      <bottom/>
      <diagonal/>
    </border>
    <border>
      <left/>
      <right style="thin">
        <color rgb="FF00AE9D"/>
      </right>
      <top/>
      <bottom/>
      <diagonal/>
    </border>
    <border>
      <left/>
      <right/>
      <top/>
      <bottom style="thin">
        <color rgb="FF00AE9D"/>
      </bottom>
      <diagonal/>
    </border>
    <border>
      <left style="medium">
        <color rgb="FF00AE9D"/>
      </left>
      <right style="medium">
        <color rgb="FF00AE9D"/>
      </right>
      <top/>
      <bottom/>
      <diagonal/>
    </border>
    <border>
      <left style="thin">
        <color rgb="FF00AE9D"/>
      </left>
      <right style="medium">
        <color rgb="FF00AE9D"/>
      </right>
      <top style="medium">
        <color rgb="FF00AE9D"/>
      </top>
      <bottom/>
      <diagonal/>
    </border>
    <border>
      <left style="thin">
        <color rgb="FF00AE9D"/>
      </left>
      <right style="medium">
        <color rgb="FF00AE9D"/>
      </right>
      <top style="thin">
        <color rgb="FF00AE9D"/>
      </top>
      <bottom style="thin">
        <color rgb="FF00AE9D"/>
      </bottom>
      <diagonal/>
    </border>
    <border>
      <left/>
      <right style="thin">
        <color rgb="FF00AE9D"/>
      </right>
      <top style="thin">
        <color rgb="FF00AE9D"/>
      </top>
      <bottom style="medium">
        <color rgb="FF00AE9D"/>
      </bottom>
      <diagonal/>
    </border>
    <border>
      <left style="thin">
        <color rgb="FF00AE9D"/>
      </left>
      <right style="medium">
        <color rgb="FF00AE9D"/>
      </right>
      <top style="thin">
        <color rgb="FF00AE9D"/>
      </top>
      <bottom style="medium">
        <color rgb="FF00AE9D"/>
      </bottom>
      <diagonal/>
    </border>
    <border>
      <left/>
      <right style="thin">
        <color rgb="FF00AE9D"/>
      </right>
      <top/>
      <bottom style="medium">
        <color rgb="FF00AE9D"/>
      </bottom>
      <diagonal/>
    </border>
    <border>
      <left style="thin">
        <color rgb="FF00AE9D"/>
      </left>
      <right style="medium">
        <color rgb="FF00AE9D"/>
      </right>
      <top/>
      <bottom style="medium">
        <color rgb="FF00AE9D"/>
      </bottom>
      <diagonal/>
    </border>
    <border>
      <left style="medium">
        <color rgb="FF00AE9D"/>
      </left>
      <right style="thin">
        <color rgb="FF00AE9D"/>
      </right>
      <top style="thin">
        <color rgb="FF00AE9D"/>
      </top>
      <bottom style="medium">
        <color rgb="FF00AE9D"/>
      </bottom>
      <diagonal/>
    </border>
    <border>
      <left style="thin">
        <color rgb="FF00AE9D"/>
      </left>
      <right style="thin">
        <color rgb="FF00AE9D"/>
      </right>
      <top/>
      <bottom style="thin">
        <color rgb="FF00AE9D"/>
      </bottom>
      <diagonal/>
    </border>
    <border>
      <left style="medium">
        <color rgb="FF00AE9D"/>
      </left>
      <right style="thin">
        <color rgb="FF00AE9D"/>
      </right>
      <top style="medium">
        <color rgb="FF00AE9D"/>
      </top>
      <bottom style="thin">
        <color rgb="FF00AE9D"/>
      </bottom>
      <diagonal/>
    </border>
    <border>
      <left style="thin">
        <color rgb="FF00AE9D"/>
      </left>
      <right style="thin">
        <color rgb="FF00AE9D"/>
      </right>
      <top style="medium">
        <color rgb="FF00AE9D"/>
      </top>
      <bottom style="thin">
        <color rgb="FF00AE9D"/>
      </bottom>
      <diagonal/>
    </border>
    <border>
      <left style="thin">
        <color rgb="FF00AE9D"/>
      </left>
      <right style="medium">
        <color rgb="FF00AE9D"/>
      </right>
      <top style="medium">
        <color rgb="FF00AE9D"/>
      </top>
      <bottom style="thin">
        <color rgb="FF00AE9D"/>
      </bottom>
      <diagonal/>
    </border>
    <border>
      <left style="medium">
        <color rgb="FF00AE9D"/>
      </left>
      <right style="thin">
        <color rgb="FF00AE9D"/>
      </right>
      <top style="thin">
        <color rgb="FF00AE9D"/>
      </top>
      <bottom style="thin">
        <color rgb="FF00AE9D"/>
      </bottom>
      <diagonal/>
    </border>
    <border>
      <left style="thin">
        <color rgb="FF00AE9D"/>
      </left>
      <right style="thin">
        <color rgb="FF00AE9D"/>
      </right>
      <top style="thin">
        <color rgb="FF00AE9D"/>
      </top>
      <bottom style="medium">
        <color rgb="FF00AE9D"/>
      </bottom>
      <diagonal/>
    </border>
    <border>
      <left style="medium">
        <color rgb="FF00AE9D"/>
      </left>
      <right style="thin">
        <color rgb="FF00AE9D"/>
      </right>
      <top style="medium">
        <color rgb="FF00AE9D"/>
      </top>
      <bottom/>
      <diagonal/>
    </border>
    <border>
      <left style="thin">
        <color rgb="FF00AE9D"/>
      </left>
      <right style="thin">
        <color rgb="FF00AE9D"/>
      </right>
      <top style="medium">
        <color rgb="FF00AE9D"/>
      </top>
      <bottom/>
      <diagonal/>
    </border>
    <border>
      <left style="thin">
        <color rgb="FF00AE9D"/>
      </left>
      <right style="thin">
        <color rgb="FF00AE9D"/>
      </right>
      <top/>
      <bottom/>
      <diagonal/>
    </border>
    <border>
      <left style="medium">
        <color rgb="FF00AE9D"/>
      </left>
      <right style="thin">
        <color rgb="FF00AE9D"/>
      </right>
      <top style="medium">
        <color rgb="FF00AE9D"/>
      </top>
      <bottom style="medium">
        <color rgb="FF00AE9D"/>
      </bottom>
      <diagonal/>
    </border>
    <border>
      <left style="medium">
        <color rgb="FF00AE9D"/>
      </left>
      <right style="thin">
        <color rgb="FF00AE9D"/>
      </right>
      <top/>
      <bottom style="thin">
        <color rgb="FF00AE9D"/>
      </bottom>
      <diagonal/>
    </border>
    <border>
      <left style="thin">
        <color rgb="FF00AE9D"/>
      </left>
      <right style="medium">
        <color rgb="FF00AE9D"/>
      </right>
      <top/>
      <bottom style="thin">
        <color rgb="FF00AE9D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/>
    <xf numFmtId="0" fontId="4" fillId="0" borderId="9" xfId="0" applyFont="1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/>
    </xf>
    <xf numFmtId="14" fontId="1" fillId="2" borderId="3" xfId="0" applyNumberFormat="1" applyFont="1" applyFill="1" applyBorder="1" applyAlignment="1">
      <alignment horizontal="left"/>
    </xf>
    <xf numFmtId="14" fontId="0" fillId="0" borderId="11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0" fontId="0" fillId="0" borderId="21" xfId="0" applyBorder="1"/>
    <xf numFmtId="0" fontId="0" fillId="0" borderId="18" xfId="0" applyBorder="1"/>
    <xf numFmtId="0" fontId="0" fillId="0" borderId="19" xfId="0" applyBorder="1"/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center"/>
    </xf>
    <xf numFmtId="0" fontId="2" fillId="0" borderId="0" xfId="0" applyFont="1"/>
    <xf numFmtId="14" fontId="2" fillId="0" borderId="22" xfId="0" applyNumberFormat="1" applyFont="1" applyBorder="1" applyAlignment="1">
      <alignment horizontal="left"/>
    </xf>
    <xf numFmtId="0" fontId="2" fillId="0" borderId="23" xfId="0" applyFont="1" applyBorder="1"/>
    <xf numFmtId="14" fontId="0" fillId="0" borderId="24" xfId="0" applyNumberFormat="1" applyBorder="1" applyAlignment="1">
      <alignment horizontal="left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  <xf numFmtId="14" fontId="11" fillId="2" borderId="8" xfId="0" applyNumberFormat="1" applyFont="1" applyFill="1" applyBorder="1" applyAlignment="1">
      <alignment horizontal="left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1" fillId="0" borderId="19" xfId="0" applyFont="1" applyBorder="1"/>
    <xf numFmtId="0" fontId="12" fillId="0" borderId="24" xfId="0" applyFont="1" applyBorder="1" applyAlignment="1">
      <alignment horizontal="left" vertical="center"/>
    </xf>
    <xf numFmtId="14" fontId="11" fillId="0" borderId="30" xfId="0" applyNumberFormat="1" applyFont="1" applyBorder="1" applyAlignment="1">
      <alignment horizontal="left"/>
    </xf>
    <xf numFmtId="0" fontId="11" fillId="0" borderId="21" xfId="0" applyFont="1" applyBorder="1"/>
    <xf numFmtId="0" fontId="12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/>
    </xf>
    <xf numFmtId="0" fontId="11" fillId="0" borderId="0" xfId="0" applyFont="1"/>
    <xf numFmtId="0" fontId="12" fillId="0" borderId="31" xfId="0" applyFont="1" applyBorder="1" applyAlignment="1">
      <alignment horizontal="left" vertical="center"/>
    </xf>
    <xf numFmtId="14" fontId="11" fillId="0" borderId="32" xfId="0" applyNumberFormat="1" applyFont="1" applyBorder="1" applyAlignment="1">
      <alignment horizontal="left"/>
    </xf>
    <xf numFmtId="0" fontId="11" fillId="0" borderId="18" xfId="0" applyFont="1" applyBorder="1"/>
    <xf numFmtId="0" fontId="12" fillId="0" borderId="31" xfId="0" applyFont="1" applyBorder="1" applyAlignment="1">
      <alignment horizontal="left" vertical="top" wrapText="1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14" fontId="11" fillId="0" borderId="33" xfId="0" applyNumberFormat="1" applyFont="1" applyBorder="1" applyAlignment="1">
      <alignment horizontal="left"/>
    </xf>
    <xf numFmtId="0" fontId="11" fillId="0" borderId="14" xfId="0" applyFont="1" applyBorder="1"/>
    <xf numFmtId="0" fontId="11" fillId="0" borderId="18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14" fontId="0" fillId="0" borderId="6" xfId="0" applyNumberFormat="1" applyBorder="1" applyAlignment="1">
      <alignment horizontal="left"/>
    </xf>
    <xf numFmtId="0" fontId="0" fillId="0" borderId="6" xfId="0" applyBorder="1"/>
    <xf numFmtId="0" fontId="12" fillId="0" borderId="34" xfId="0" applyFont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" fillId="0" borderId="0" xfId="0" applyFont="1"/>
    <xf numFmtId="0" fontId="0" fillId="3" borderId="0" xfId="0" applyFill="1" applyAlignment="1">
      <alignment horizontal="center"/>
    </xf>
    <xf numFmtId="0" fontId="10" fillId="0" borderId="29" xfId="0" applyFont="1" applyBorder="1" applyAlignment="1">
      <alignment horizontal="left" vertical="center"/>
    </xf>
    <xf numFmtId="0" fontId="0" fillId="2" borderId="0" xfId="0" applyFill="1"/>
    <xf numFmtId="14" fontId="1" fillId="4" borderId="0" xfId="0" applyNumberFormat="1" applyFont="1" applyFill="1" applyAlignment="1">
      <alignment horizontal="center"/>
    </xf>
    <xf numFmtId="0" fontId="1" fillId="4" borderId="0" xfId="0" applyFont="1" applyFill="1"/>
    <xf numFmtId="14" fontId="11" fillId="0" borderId="8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>
        <left style="thin">
          <color rgb="FF00AE9D"/>
        </left>
        <right/>
        <top style="thin">
          <color rgb="FF00AE9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dd/mm/yyyy"/>
      <alignment horizontal="left" vertical="bottom" textRotation="0" wrapText="0" indent="0" justifyLastLine="0" shrinkToFit="0" readingOrder="0"/>
      <border diagonalUp="0" diagonalDown="0">
        <left style="thin">
          <color rgb="FF00AE9D"/>
        </left>
        <right style="thin">
          <color rgb="FF00AE9D"/>
        </right>
        <top style="thin">
          <color rgb="FF00AE9D"/>
        </top>
        <bottom/>
        <vertical style="thin">
          <color rgb="FF00AE9D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AE9D"/>
        </right>
        <top style="thin">
          <color rgb="FF00AE9D"/>
        </top>
        <bottom/>
        <vertical style="thin">
          <color rgb="FF00AE9D"/>
        </vertical>
        <horizontal/>
      </border>
    </dxf>
    <dxf>
      <border diagonalUp="0" diagonalDown="0">
        <left style="medium">
          <color rgb="FF00AE9D"/>
        </left>
        <right style="medium">
          <color rgb="FF00AE9D"/>
        </right>
        <top style="medium">
          <color rgb="FF00AE9D"/>
        </top>
        <bottom style="medium">
          <color rgb="FF00AE9D"/>
        </bottom>
      </border>
    </dxf>
    <dxf>
      <border outline="0">
        <bottom style="thin">
          <color rgb="FF00AE9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AE9D"/>
        </left>
        <right style="thin">
          <color rgb="FF00AE9D"/>
        </right>
        <top/>
        <bottom/>
        <vertical style="thin">
          <color rgb="FF00AE9D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>
        <left style="thin">
          <color rgb="FF00AE9D"/>
        </left>
        <right/>
        <top style="thin">
          <color rgb="FF00AE9D"/>
        </top>
        <bottom style="thin">
          <color rgb="FF00AE9D"/>
        </bottom>
      </border>
    </dxf>
    <dxf>
      <font>
        <b val="0"/>
        <strike val="0"/>
        <outline val="0"/>
        <shadow val="0"/>
        <u val="none"/>
        <vertAlign val="baseline"/>
        <color auto="1"/>
      </font>
      <border diagonalUp="0" diagonalDown="0">
        <left style="thin">
          <color rgb="FF00AE9D"/>
        </left>
        <right style="thin">
          <color rgb="FF00AE9D"/>
        </right>
        <top style="thin">
          <color rgb="FF00AE9D"/>
        </top>
        <bottom style="thin">
          <color rgb="FF00AE9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AE9D"/>
        </right>
        <top style="thin">
          <color rgb="FF00AE9D"/>
        </top>
        <bottom style="thin">
          <color rgb="FF00AE9D"/>
        </bottom>
      </border>
    </dxf>
    <dxf>
      <border>
        <top style="thin">
          <color rgb="FF00AE9D"/>
        </top>
      </border>
    </dxf>
    <dxf>
      <border diagonalUp="0" diagonalDown="0">
        <left style="medium">
          <color rgb="FF00AE9D"/>
        </left>
        <right style="medium">
          <color rgb="FF00AE9D"/>
        </right>
        <top style="medium">
          <color rgb="FF00AE9D"/>
        </top>
        <bottom style="medium">
          <color rgb="FF00AE9D"/>
        </bottom>
      </border>
    </dxf>
    <dxf>
      <font>
        <b val="0"/>
        <strike val="0"/>
        <outline val="0"/>
        <shadow val="0"/>
        <u val="none"/>
        <vertAlign val="baseline"/>
        <color auto="1"/>
      </font>
    </dxf>
    <dxf>
      <border>
        <bottom style="thin">
          <color rgb="FF00AE9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AE9D"/>
        </left>
        <right style="thin">
          <color rgb="FF00AE9D"/>
        </right>
        <top/>
        <bottom/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rgb="FF00AE9D"/>
        </left>
        <right style="medium">
          <color rgb="FF00AE9D"/>
        </right>
        <top style="medium">
          <color rgb="FF00AE9D"/>
        </top>
        <bottom style="medium">
          <color rgb="FF00AE9D"/>
        </bottom>
      </border>
    </dxf>
    <dxf>
      <fill>
        <patternFill patternType="solid">
          <fgColor indexed="64"/>
          <bgColor rgb="FF00AE9D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66CCFF"/>
      <color rgb="FF00AE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541020</xdr:colOff>
          <xdr:row>0</xdr:row>
          <xdr:rowOff>121920</xdr:rowOff>
        </xdr:from>
        <xdr:to>
          <xdr:col>3</xdr:col>
          <xdr:colOff>2194560</xdr:colOff>
          <xdr:row>7</xdr:row>
          <xdr:rowOff>7620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4784EC-F11C-4E4F-99AA-DE166AFA2327}" name="Tabela3" displayName="Tabela3" ref="A1:C2" totalsRowShown="0" headerRowDxfId="17" tableBorderDxfId="16">
  <autoFilter ref="A1:C2" xr:uid="{134784EC-F11C-4E4F-99AA-DE166AFA2327}"/>
  <tableColumns count="3">
    <tableColumn id="1" xr3:uid="{2EE35684-3CF0-49BD-9F75-E93147DEF087}" name="Descrição" dataDxfId="15"/>
    <tableColumn id="2" xr3:uid="{8C63BA47-2DEF-4F4B-86C8-EC9137A8AECE}" name="Data" dataDxfId="14"/>
    <tableColumn id="3" xr3:uid="{BDE9DFCE-AC04-423F-A256-A8B700783D2F}" name="Refênci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16FF46-96C5-4696-86D6-0CE5DCA7D3F4}" name="Tabela15" displayName="Tabela15" ref="A8:C10" totalsRowShown="0" headerRowDxfId="13" dataDxfId="11" headerRowBorderDxfId="12" tableBorderDxfId="10" totalsRowBorderDxfId="9">
  <autoFilter ref="A8:C10" xr:uid="{7916FF46-96C5-4696-86D6-0CE5DCA7D3F4}"/>
  <tableColumns count="3">
    <tableColumn id="1" xr3:uid="{896A5C57-4984-4912-8238-E64D9B570290}" name="Ref. Artigo 4º" dataDxfId="8"/>
    <tableColumn id="2" xr3:uid="{8293A5CE-8B2A-447B-B42F-E9AC0644E7A3}" name="Datas" dataDxfId="7"/>
    <tableColumn id="3" xr3:uid="{F561CCE2-E167-4C2C-9313-3899F5B4A822}" name="Condição" dataDxfId="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E74C4F9-1752-4B94-80A2-A32266C18AE4}" name="Tabela5" displayName="Tabela5" ref="A14:C17" totalsRowShown="0" headerRowDxfId="5" headerRowBorderDxfId="4" tableBorderDxfId="3">
  <autoFilter ref="A14:C17" xr:uid="{EE74C4F9-1752-4B94-80A2-A32266C18AE4}"/>
  <tableColumns count="3">
    <tableColumn id="1" xr3:uid="{E805C3B7-33AF-4D22-9502-6B298E42CD66}" name="Ref. Artigo 10" dataDxfId="2"/>
    <tableColumn id="2" xr3:uid="{4D6A64AC-9266-475A-A59D-2E664AC72DAE}" name="Datas" dataDxfId="1"/>
    <tableColumn id="3" xr3:uid="{4C91580E-0883-44DE-A210-4428E556E233}" name="Observaçã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606B-2797-4692-8A5B-8FDF4F239A3C}">
  <dimension ref="A1:F105"/>
  <sheetViews>
    <sheetView workbookViewId="0">
      <selection activeCell="C12" sqref="C12"/>
    </sheetView>
  </sheetViews>
  <sheetFormatPr defaultRowHeight="14.4" x14ac:dyDescent="0.3"/>
  <cols>
    <col min="1" max="1" width="60.5546875" bestFit="1" customWidth="1"/>
    <col min="2" max="2" width="14.44140625" customWidth="1"/>
    <col min="3" max="3" width="66.6640625" bestFit="1" customWidth="1"/>
    <col min="4" max="4" width="8.33203125" customWidth="1"/>
    <col min="5" max="5" width="59.5546875" customWidth="1"/>
    <col min="6" max="6" width="15.109375" customWidth="1"/>
    <col min="7" max="7" width="10.33203125" customWidth="1"/>
  </cols>
  <sheetData>
    <row r="1" spans="1:6" ht="15.6" x14ac:dyDescent="0.3">
      <c r="A1" s="7" t="s">
        <v>0</v>
      </c>
      <c r="E1" t="s">
        <v>34</v>
      </c>
    </row>
    <row r="2" spans="1:6" ht="16.2" thickBot="1" x14ac:dyDescent="0.35">
      <c r="A2" s="8" t="s">
        <v>1</v>
      </c>
      <c r="E2" t="s">
        <v>41</v>
      </c>
      <c r="F2" s="3">
        <v>45778</v>
      </c>
    </row>
    <row r="3" spans="1:6" x14ac:dyDescent="0.3">
      <c r="E3" t="s">
        <v>42</v>
      </c>
      <c r="F3" s="3">
        <v>45703</v>
      </c>
    </row>
    <row r="4" spans="1:6" ht="15.6" x14ac:dyDescent="0.3">
      <c r="A4" s="4" t="s">
        <v>5</v>
      </c>
      <c r="B4" s="5"/>
      <c r="C4" s="6"/>
      <c r="E4" t="s">
        <v>43</v>
      </c>
      <c r="F4" s="3">
        <v>45689</v>
      </c>
    </row>
    <row r="5" spans="1:6" x14ac:dyDescent="0.3">
      <c r="A5" s="81" t="s">
        <v>6</v>
      </c>
      <c r="B5" s="81"/>
      <c r="C5" s="81"/>
      <c r="E5" t="s">
        <v>44</v>
      </c>
      <c r="F5" s="3">
        <v>45689</v>
      </c>
    </row>
    <row r="6" spans="1:6" ht="15.6" x14ac:dyDescent="0.3">
      <c r="A6" s="4" t="s">
        <v>2</v>
      </c>
      <c r="B6" s="5"/>
      <c r="C6" s="6"/>
      <c r="E6" t="s">
        <v>47</v>
      </c>
      <c r="F6" s="3">
        <v>45689</v>
      </c>
    </row>
    <row r="7" spans="1:6" ht="15" customHeight="1" x14ac:dyDescent="0.3">
      <c r="A7" s="81" t="s">
        <v>9</v>
      </c>
      <c r="B7" s="81"/>
      <c r="C7" s="81"/>
      <c r="E7" t="s">
        <v>80</v>
      </c>
      <c r="F7" s="3">
        <v>45689</v>
      </c>
    </row>
    <row r="8" spans="1:6" ht="54.75" customHeight="1" thickBot="1" x14ac:dyDescent="0.35">
      <c r="A8" s="81"/>
      <c r="B8" s="81"/>
      <c r="C8" s="81"/>
    </row>
    <row r="9" spans="1:6" ht="16.2" thickBot="1" x14ac:dyDescent="0.35">
      <c r="A9" s="73" t="s">
        <v>12</v>
      </c>
      <c r="B9" s="74"/>
      <c r="C9" s="75"/>
    </row>
    <row r="10" spans="1:6" ht="15.6" x14ac:dyDescent="0.3">
      <c r="A10" s="10" t="s">
        <v>7</v>
      </c>
      <c r="B10" s="14">
        <f>F2</f>
        <v>45778</v>
      </c>
      <c r="C10" s="18" t="str">
        <f ca="1">IF(B12&lt;=B11, "Dentro do período de convocação", "Data em desacordo com o regulamento eleitoral - Data limite: " &amp; TEXT(B11,"dd/mm/aaaa"))</f>
        <v>Data em desacordo com o regulamento eleitoral - Data limite: 31/01/2025</v>
      </c>
    </row>
    <row r="11" spans="1:6" ht="15.6" x14ac:dyDescent="0.3">
      <c r="A11" s="11" t="s">
        <v>13</v>
      </c>
      <c r="B11" s="15">
        <f>DATE(YEAR(B10),MONTH(B10),DAY(B10)-90)</f>
        <v>45688</v>
      </c>
      <c r="C11" s="19" t="s">
        <v>8</v>
      </c>
    </row>
    <row r="12" spans="1:6" ht="16.2" thickBot="1" x14ac:dyDescent="0.35">
      <c r="A12" s="12" t="s">
        <v>4</v>
      </c>
      <c r="B12" s="16">
        <f ca="1">TODAY()</f>
        <v>45698</v>
      </c>
      <c r="C12" s="17" t="str">
        <f ca="1">IF(B12&lt;=B11, "Restam " &amp; (B11-B12) &amp; " dias para convocação conforme regulamento", "O período de convocação já passou")</f>
        <v>O período de convocação já passou</v>
      </c>
    </row>
    <row r="15" spans="1:6" ht="15.6" x14ac:dyDescent="0.3">
      <c r="A15" s="4" t="s">
        <v>10</v>
      </c>
      <c r="B15" s="5"/>
      <c r="C15" s="6"/>
    </row>
    <row r="16" spans="1:6" ht="15" thickBot="1" x14ac:dyDescent="0.35">
      <c r="A16" s="81" t="s">
        <v>11</v>
      </c>
      <c r="B16" s="81"/>
      <c r="C16" s="81"/>
    </row>
    <row r="17" spans="1:3" ht="16.2" thickBot="1" x14ac:dyDescent="0.35">
      <c r="A17" s="73" t="s">
        <v>14</v>
      </c>
      <c r="B17" s="74"/>
      <c r="C17" s="75"/>
    </row>
    <row r="18" spans="1:3" ht="15.6" x14ac:dyDescent="0.3">
      <c r="A18" s="10" t="s">
        <v>7</v>
      </c>
      <c r="B18" s="14">
        <f>B10</f>
        <v>45778</v>
      </c>
      <c r="C18" s="18" t="str">
        <f ca="1">IF(B20&lt;=B19, "Dentro do período de convocação", "Data em desacordo com o regulamento eleitoral - Data limite: " &amp; TEXT(B19,"dd/mm/aaaa"))</f>
        <v>Dentro do período de convocação</v>
      </c>
    </row>
    <row r="19" spans="1:3" ht="15.6" x14ac:dyDescent="0.3">
      <c r="A19" s="11" t="s">
        <v>35</v>
      </c>
      <c r="B19" s="15">
        <f>DATE(YEAR(B18),MONTH(B18),DAY(B18)-20)</f>
        <v>45758</v>
      </c>
      <c r="C19" s="19" t="s">
        <v>67</v>
      </c>
    </row>
    <row r="20" spans="1:3" ht="16.2" thickBot="1" x14ac:dyDescent="0.35">
      <c r="A20" s="12" t="s">
        <v>4</v>
      </c>
      <c r="B20" s="16">
        <f ca="1">TODAY()</f>
        <v>45698</v>
      </c>
      <c r="C20" s="17" t="str">
        <f ca="1">IF(B20&lt;=B19, "Restam " &amp; (B19-B20) &amp; " dias para convocação conforme regulamento", "O período de registro já passou")</f>
        <v>Restam 60 dias para convocação conforme regulamento</v>
      </c>
    </row>
    <row r="22" spans="1:3" ht="18.75" customHeight="1" thickBot="1" x14ac:dyDescent="0.35"/>
    <row r="23" spans="1:3" ht="16.5" customHeight="1" thickBot="1" x14ac:dyDescent="0.35">
      <c r="A23" s="22" t="s">
        <v>15</v>
      </c>
    </row>
    <row r="24" spans="1:3" ht="16.5" customHeight="1" thickBot="1" x14ac:dyDescent="0.35">
      <c r="A24" s="21" t="s">
        <v>16</v>
      </c>
    </row>
    <row r="25" spans="1:3" ht="15.6" x14ac:dyDescent="0.3">
      <c r="A25" s="20"/>
    </row>
    <row r="26" spans="1:3" ht="15.6" x14ac:dyDescent="0.3">
      <c r="A26" s="4" t="s">
        <v>17</v>
      </c>
      <c r="B26" s="79"/>
      <c r="C26" s="80"/>
    </row>
    <row r="27" spans="1:3" ht="36.75" customHeight="1" thickBot="1" x14ac:dyDescent="0.35">
      <c r="A27" s="81" t="s">
        <v>19</v>
      </c>
      <c r="B27" s="81"/>
      <c r="C27" s="81"/>
    </row>
    <row r="28" spans="1:3" ht="16.2" thickBot="1" x14ac:dyDescent="0.35">
      <c r="A28" s="73" t="s">
        <v>36</v>
      </c>
      <c r="B28" s="74"/>
      <c r="C28" s="75"/>
    </row>
    <row r="29" spans="1:3" ht="15.6" x14ac:dyDescent="0.3">
      <c r="A29" s="10" t="s">
        <v>18</v>
      </c>
      <c r="B29" s="13">
        <f>F4</f>
        <v>45689</v>
      </c>
      <c r="C29" s="18"/>
    </row>
    <row r="30" spans="1:3" ht="16.2" thickBot="1" x14ac:dyDescent="0.35">
      <c r="A30" s="12" t="s">
        <v>20</v>
      </c>
      <c r="B30" s="27">
        <f>DATE(YEAR(B29),MONTH(B29),DAY(B29)+10)</f>
        <v>45699</v>
      </c>
      <c r="C30" s="17" t="s">
        <v>37</v>
      </c>
    </row>
    <row r="31" spans="1:3" s="24" customFormat="1" ht="16.2" hidden="1" thickBot="1" x14ac:dyDescent="0.35">
      <c r="A31" s="23" t="s">
        <v>4</v>
      </c>
      <c r="B31" s="25">
        <f ca="1">TODAY()</f>
        <v>45698</v>
      </c>
      <c r="C31" s="26"/>
    </row>
    <row r="33" spans="1:3" x14ac:dyDescent="0.3">
      <c r="B33" s="29" t="s">
        <v>38</v>
      </c>
      <c r="C33" s="28" t="s">
        <v>22</v>
      </c>
    </row>
    <row r="34" spans="1:3" x14ac:dyDescent="0.3">
      <c r="C34" s="28" t="s">
        <v>39</v>
      </c>
    </row>
    <row r="35" spans="1:3" x14ac:dyDescent="0.3">
      <c r="C35" s="28" t="s">
        <v>23</v>
      </c>
    </row>
    <row r="36" spans="1:3" ht="27.6" x14ac:dyDescent="0.3">
      <c r="C36" s="28" t="s">
        <v>40</v>
      </c>
    </row>
    <row r="37" spans="1:3" ht="18" x14ac:dyDescent="0.3">
      <c r="A37" s="2" t="s">
        <v>26</v>
      </c>
    </row>
    <row r="38" spans="1:3" ht="18" x14ac:dyDescent="0.3">
      <c r="A38" s="2" t="s">
        <v>27</v>
      </c>
    </row>
    <row r="39" spans="1:3" ht="15.6" x14ac:dyDescent="0.3">
      <c r="A39" s="4" t="s">
        <v>24</v>
      </c>
      <c r="B39" s="5"/>
      <c r="C39" s="6"/>
    </row>
    <row r="40" spans="1:3" ht="39.75" customHeight="1" thickBot="1" x14ac:dyDescent="0.35">
      <c r="A40" s="76" t="s">
        <v>28</v>
      </c>
      <c r="B40" s="76"/>
      <c r="C40" s="76"/>
    </row>
    <row r="41" spans="1:3" ht="16.2" thickBot="1" x14ac:dyDescent="0.35">
      <c r="A41" s="73" t="s">
        <v>25</v>
      </c>
      <c r="B41" s="74"/>
      <c r="C41" s="75"/>
    </row>
    <row r="42" spans="1:3" ht="15.6" x14ac:dyDescent="0.3">
      <c r="A42" s="10" t="s">
        <v>18</v>
      </c>
      <c r="B42" s="13">
        <f>F5</f>
        <v>45689</v>
      </c>
      <c r="C42" s="18"/>
    </row>
    <row r="43" spans="1:3" ht="16.2" thickBot="1" x14ac:dyDescent="0.35">
      <c r="A43" s="12" t="s">
        <v>20</v>
      </c>
      <c r="B43" s="27">
        <f>DATE(YEAR(B42),MONTH(B42),DAY(B42)+1)</f>
        <v>45690</v>
      </c>
      <c r="C43" s="17" t="s">
        <v>21</v>
      </c>
    </row>
    <row r="46" spans="1:3" ht="15.6" x14ac:dyDescent="0.3">
      <c r="A46" s="4" t="s">
        <v>29</v>
      </c>
      <c r="B46" s="5"/>
      <c r="C46" s="6"/>
    </row>
    <row r="47" spans="1:3" ht="48.75" customHeight="1" thickBot="1" x14ac:dyDescent="0.35">
      <c r="A47" s="76" t="s">
        <v>30</v>
      </c>
      <c r="B47" s="76"/>
      <c r="C47" s="76"/>
    </row>
    <row r="48" spans="1:3" ht="16.2" thickBot="1" x14ac:dyDescent="0.35">
      <c r="A48" s="73" t="s">
        <v>45</v>
      </c>
      <c r="B48" s="74"/>
      <c r="C48" s="75"/>
    </row>
    <row r="49" spans="1:3" ht="15.6" x14ac:dyDescent="0.3">
      <c r="A49" s="10" t="s">
        <v>18</v>
      </c>
      <c r="B49" s="13">
        <f>F2</f>
        <v>45778</v>
      </c>
      <c r="C49" s="18"/>
    </row>
    <row r="50" spans="1:3" ht="16.2" thickBot="1" x14ac:dyDescent="0.35">
      <c r="A50" s="12" t="s">
        <v>31</v>
      </c>
      <c r="B50" s="27">
        <f>DATE(YEAR(B49),MONTH(B49),DAY(B49)-3)</f>
        <v>45775</v>
      </c>
      <c r="C50" s="17" t="s">
        <v>46</v>
      </c>
    </row>
    <row r="53" spans="1:3" ht="18" x14ac:dyDescent="0.3">
      <c r="A53" s="2" t="s">
        <v>26</v>
      </c>
    </row>
    <row r="54" spans="1:3" ht="18" x14ac:dyDescent="0.3">
      <c r="A54" s="77" t="s">
        <v>32</v>
      </c>
      <c r="B54" s="77"/>
      <c r="C54" s="77"/>
    </row>
    <row r="55" spans="1:3" ht="15.6" x14ac:dyDescent="0.3">
      <c r="A55" s="4" t="s">
        <v>33</v>
      </c>
      <c r="B55" s="5"/>
      <c r="C55" s="6"/>
    </row>
    <row r="56" spans="1:3" ht="35.25" customHeight="1" thickBot="1" x14ac:dyDescent="0.35">
      <c r="A56" s="76" t="s">
        <v>49</v>
      </c>
      <c r="B56" s="76"/>
      <c r="C56" s="76"/>
    </row>
    <row r="57" spans="1:3" ht="16.2" thickBot="1" x14ac:dyDescent="0.35">
      <c r="A57" s="73" t="s">
        <v>53</v>
      </c>
      <c r="B57" s="74"/>
      <c r="C57" s="75"/>
    </row>
    <row r="58" spans="1:3" ht="15.6" x14ac:dyDescent="0.3">
      <c r="A58" s="10" t="s">
        <v>18</v>
      </c>
      <c r="B58" s="13">
        <f>F5</f>
        <v>45689</v>
      </c>
      <c r="C58" s="18"/>
    </row>
    <row r="59" spans="1:3" ht="16.2" thickBot="1" x14ac:dyDescent="0.35">
      <c r="A59" s="12" t="s">
        <v>48</v>
      </c>
      <c r="B59" s="27">
        <f>WORKDAY(B58,5)</f>
        <v>45695</v>
      </c>
      <c r="C59" s="17" t="s">
        <v>21</v>
      </c>
    </row>
    <row r="61" spans="1:3" ht="15.6" x14ac:dyDescent="0.3">
      <c r="A61" s="4" t="s">
        <v>50</v>
      </c>
      <c r="B61" s="5"/>
      <c r="C61" s="6"/>
    </row>
    <row r="62" spans="1:3" ht="36" customHeight="1" thickBot="1" x14ac:dyDescent="0.35">
      <c r="A62" s="76" t="s">
        <v>51</v>
      </c>
      <c r="B62" s="76"/>
      <c r="C62" s="76"/>
    </row>
    <row r="63" spans="1:3" ht="16.2" thickBot="1" x14ac:dyDescent="0.35">
      <c r="A63" s="73" t="s">
        <v>52</v>
      </c>
      <c r="B63" s="74"/>
      <c r="C63" s="75"/>
    </row>
    <row r="64" spans="1:3" ht="15.6" x14ac:dyDescent="0.3">
      <c r="A64" s="10" t="s">
        <v>18</v>
      </c>
      <c r="B64" s="13">
        <f>B58</f>
        <v>45689</v>
      </c>
      <c r="C64" s="18"/>
    </row>
    <row r="65" spans="1:3" ht="16.2" thickBot="1" x14ac:dyDescent="0.35">
      <c r="A65" s="12" t="s">
        <v>48</v>
      </c>
      <c r="B65" s="27">
        <f>WORKDAY(B64,2)</f>
        <v>45692</v>
      </c>
      <c r="C65" s="17" t="s">
        <v>21</v>
      </c>
    </row>
    <row r="68" spans="1:3" ht="18" x14ac:dyDescent="0.3">
      <c r="A68" s="1" t="s">
        <v>54</v>
      </c>
    </row>
    <row r="69" spans="1:3" ht="18" x14ac:dyDescent="0.3">
      <c r="A69" s="78" t="s">
        <v>55</v>
      </c>
      <c r="B69" s="78"/>
    </row>
    <row r="71" spans="1:3" ht="15.6" x14ac:dyDescent="0.3">
      <c r="A71" s="4" t="s">
        <v>56</v>
      </c>
      <c r="B71" s="5"/>
      <c r="C71" s="6"/>
    </row>
    <row r="72" spans="1:3" ht="48" customHeight="1" thickBot="1" x14ac:dyDescent="0.35">
      <c r="A72" s="76" t="s">
        <v>57</v>
      </c>
      <c r="B72" s="76"/>
      <c r="C72" s="76"/>
    </row>
    <row r="73" spans="1:3" ht="16.2" thickBot="1" x14ac:dyDescent="0.35">
      <c r="A73" s="73" t="s">
        <v>60</v>
      </c>
      <c r="B73" s="74"/>
      <c r="C73" s="75"/>
    </row>
    <row r="74" spans="1:3" ht="16.2" thickBot="1" x14ac:dyDescent="0.35">
      <c r="A74" s="12" t="s">
        <v>66</v>
      </c>
      <c r="B74" s="13">
        <f>B19</f>
        <v>45758</v>
      </c>
      <c r="C74" s="18"/>
    </row>
    <row r="75" spans="1:3" ht="16.2" thickBot="1" x14ac:dyDescent="0.35">
      <c r="A75" s="12" t="s">
        <v>59</v>
      </c>
      <c r="B75" s="27">
        <f>WORKDAY(B74,5)</f>
        <v>45765</v>
      </c>
      <c r="C75" s="17" t="s">
        <v>58</v>
      </c>
    </row>
    <row r="78" spans="1:3" ht="18" x14ac:dyDescent="0.3">
      <c r="A78" s="1" t="s">
        <v>61</v>
      </c>
    </row>
    <row r="79" spans="1:3" ht="18" x14ac:dyDescent="0.3">
      <c r="A79" s="1" t="s">
        <v>62</v>
      </c>
    </row>
    <row r="81" spans="1:3" ht="15.6" x14ac:dyDescent="0.3">
      <c r="A81" s="4" t="s">
        <v>63</v>
      </c>
      <c r="B81" s="5"/>
      <c r="C81" s="6"/>
    </row>
    <row r="82" spans="1:3" ht="15" thickBot="1" x14ac:dyDescent="0.35">
      <c r="A82" s="76" t="s">
        <v>65</v>
      </c>
      <c r="B82" s="76"/>
      <c r="C82" s="76"/>
    </row>
    <row r="83" spans="1:3" ht="16.2" thickBot="1" x14ac:dyDescent="0.35">
      <c r="A83" s="73" t="s">
        <v>64</v>
      </c>
      <c r="B83" s="74"/>
      <c r="C83" s="75"/>
    </row>
    <row r="84" spans="1:3" ht="16.2" thickBot="1" x14ac:dyDescent="0.35">
      <c r="A84" s="12" t="s">
        <v>72</v>
      </c>
      <c r="B84" s="13">
        <f>B75</f>
        <v>45765</v>
      </c>
      <c r="C84" s="18"/>
    </row>
    <row r="85" spans="1:3" ht="16.2" thickBot="1" x14ac:dyDescent="0.35">
      <c r="A85" s="12" t="s">
        <v>59</v>
      </c>
      <c r="B85" s="27">
        <f>WORKDAY(B84,5)</f>
        <v>45772</v>
      </c>
      <c r="C85" s="17" t="s">
        <v>58</v>
      </c>
    </row>
    <row r="88" spans="1:3" ht="18" x14ac:dyDescent="0.3">
      <c r="A88" s="2" t="s">
        <v>26</v>
      </c>
    </row>
    <row r="89" spans="1:3" ht="18" x14ac:dyDescent="0.3">
      <c r="A89" s="2" t="s">
        <v>70</v>
      </c>
    </row>
    <row r="90" spans="1:3" ht="15.6" x14ac:dyDescent="0.3">
      <c r="A90" s="30"/>
    </row>
    <row r="91" spans="1:3" ht="15.6" x14ac:dyDescent="0.3">
      <c r="A91" s="4" t="s">
        <v>73</v>
      </c>
      <c r="B91" s="5"/>
      <c r="C91" s="6"/>
    </row>
    <row r="92" spans="1:3" ht="27.75" customHeight="1" thickBot="1" x14ac:dyDescent="0.35">
      <c r="A92" s="76" t="s">
        <v>65</v>
      </c>
      <c r="B92" s="76"/>
      <c r="C92" s="76"/>
    </row>
    <row r="93" spans="1:3" ht="16.2" thickBot="1" x14ac:dyDescent="0.35">
      <c r="A93" s="73" t="s">
        <v>74</v>
      </c>
      <c r="B93" s="74"/>
      <c r="C93" s="75"/>
    </row>
    <row r="94" spans="1:3" ht="16.2" thickBot="1" x14ac:dyDescent="0.35">
      <c r="A94" s="12" t="s">
        <v>71</v>
      </c>
      <c r="B94" s="13">
        <f>F2</f>
        <v>45778</v>
      </c>
      <c r="C94" s="18"/>
    </row>
    <row r="95" spans="1:3" ht="16.2" thickBot="1" x14ac:dyDescent="0.35">
      <c r="A95" s="12" t="s">
        <v>75</v>
      </c>
      <c r="B95" s="27">
        <f>WORKDAY(B94,-10)</f>
        <v>45764</v>
      </c>
      <c r="C95" s="17" t="s">
        <v>76</v>
      </c>
    </row>
    <row r="98" spans="1:3" ht="18" x14ac:dyDescent="0.3">
      <c r="A98" s="1" t="s">
        <v>68</v>
      </c>
    </row>
    <row r="99" spans="1:3" ht="18" x14ac:dyDescent="0.3">
      <c r="A99" s="1" t="s">
        <v>69</v>
      </c>
    </row>
    <row r="101" spans="1:3" ht="15.6" x14ac:dyDescent="0.3">
      <c r="A101" s="4" t="s">
        <v>78</v>
      </c>
      <c r="B101" s="5"/>
      <c r="C101" s="6"/>
    </row>
    <row r="102" spans="1:3" ht="15" thickBot="1" x14ac:dyDescent="0.35">
      <c r="A102" s="76" t="s">
        <v>65</v>
      </c>
      <c r="B102" s="76"/>
      <c r="C102" s="76"/>
    </row>
    <row r="103" spans="1:3" ht="16.2" thickBot="1" x14ac:dyDescent="0.35">
      <c r="A103" s="73" t="s">
        <v>79</v>
      </c>
      <c r="B103" s="74"/>
      <c r="C103" s="75"/>
    </row>
    <row r="104" spans="1:3" ht="16.2" thickBot="1" x14ac:dyDescent="0.35">
      <c r="A104" s="12" t="s">
        <v>77</v>
      </c>
      <c r="B104" s="13">
        <f>F7</f>
        <v>45689</v>
      </c>
      <c r="C104" s="18"/>
    </row>
    <row r="105" spans="1:3" ht="16.2" thickBot="1" x14ac:dyDescent="0.35">
      <c r="A105" s="12" t="s">
        <v>75</v>
      </c>
      <c r="B105" s="27">
        <f>WORKDAY(B104,2)</f>
        <v>45692</v>
      </c>
      <c r="C105" s="17" t="s">
        <v>76</v>
      </c>
    </row>
  </sheetData>
  <mergeCells count="26">
    <mergeCell ref="A16:C16"/>
    <mergeCell ref="A27:C27"/>
    <mergeCell ref="A5:C5"/>
    <mergeCell ref="A9:C9"/>
    <mergeCell ref="A7:C8"/>
    <mergeCell ref="A28:C28"/>
    <mergeCell ref="A40:C40"/>
    <mergeCell ref="A41:C41"/>
    <mergeCell ref="B26:C26"/>
    <mergeCell ref="A17:C17"/>
    <mergeCell ref="A82:C82"/>
    <mergeCell ref="A47:C47"/>
    <mergeCell ref="A48:C48"/>
    <mergeCell ref="A56:C56"/>
    <mergeCell ref="A57:C57"/>
    <mergeCell ref="A54:C54"/>
    <mergeCell ref="A62:C62"/>
    <mergeCell ref="A63:C63"/>
    <mergeCell ref="A72:C72"/>
    <mergeCell ref="A73:C73"/>
    <mergeCell ref="A69:B69"/>
    <mergeCell ref="A83:C83"/>
    <mergeCell ref="A92:C92"/>
    <mergeCell ref="A93:C93"/>
    <mergeCell ref="A102:C102"/>
    <mergeCell ref="A103:C10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3556-8B2D-4149-9845-DA95D4312D48}">
  <dimension ref="A1:E62"/>
  <sheetViews>
    <sheetView tabSelected="1" zoomScale="90" zoomScaleNormal="90" workbookViewId="0">
      <selection activeCell="C67" sqref="C67"/>
    </sheetView>
  </sheetViews>
  <sheetFormatPr defaultColWidth="0" defaultRowHeight="14.4" x14ac:dyDescent="0.3"/>
  <cols>
    <col min="1" max="1" width="73.5546875" bestFit="1" customWidth="1"/>
    <col min="2" max="2" width="15.109375" customWidth="1"/>
    <col min="3" max="3" width="70.5546875" customWidth="1"/>
    <col min="4" max="4" width="42" style="68" customWidth="1"/>
    <col min="5" max="5" width="26.5546875" hidden="1" customWidth="1"/>
    <col min="6" max="16384" width="9.109375" hidden="1"/>
  </cols>
  <sheetData>
    <row r="1" spans="1:5" x14ac:dyDescent="0.3">
      <c r="A1" s="66" t="s">
        <v>83</v>
      </c>
      <c r="B1" s="66" t="s">
        <v>84</v>
      </c>
      <c r="C1" s="66" t="s">
        <v>85</v>
      </c>
    </row>
    <row r="2" spans="1:5" x14ac:dyDescent="0.3">
      <c r="A2" s="65" t="s">
        <v>86</v>
      </c>
      <c r="B2" s="69">
        <v>45776</v>
      </c>
      <c r="C2" s="70"/>
    </row>
    <row r="4" spans="1:5" x14ac:dyDescent="0.3">
      <c r="A4" s="82" t="s">
        <v>81</v>
      </c>
      <c r="B4" s="82"/>
      <c r="C4" s="82"/>
    </row>
    <row r="5" spans="1:5" ht="15" thickBot="1" x14ac:dyDescent="0.35"/>
    <row r="6" spans="1:5" x14ac:dyDescent="0.3">
      <c r="A6" s="83" t="s">
        <v>3</v>
      </c>
      <c r="B6" s="84"/>
      <c r="C6" s="85"/>
    </row>
    <row r="7" spans="1:5" ht="15" thickBot="1" x14ac:dyDescent="0.35">
      <c r="A7" s="86"/>
      <c r="B7" s="87"/>
      <c r="C7" s="88"/>
    </row>
    <row r="8" spans="1:5" x14ac:dyDescent="0.3">
      <c r="A8" s="48" t="s">
        <v>87</v>
      </c>
      <c r="B8" s="32" t="s">
        <v>82</v>
      </c>
      <c r="C8" s="49" t="s">
        <v>88</v>
      </c>
    </row>
    <row r="9" spans="1:5" ht="15.6" x14ac:dyDescent="0.3">
      <c r="A9" s="67" t="s">
        <v>7</v>
      </c>
      <c r="B9" s="31">
        <f>B2</f>
        <v>45776</v>
      </c>
      <c r="C9" s="37"/>
    </row>
    <row r="10" spans="1:5" ht="15.6" x14ac:dyDescent="0.3">
      <c r="A10" s="36" t="s">
        <v>102</v>
      </c>
      <c r="B10" s="71">
        <f>DATE(YEAR(B9),MONTH(B9),DAY(B9)-90)</f>
        <v>45686</v>
      </c>
      <c r="C10" s="37" t="s">
        <v>103</v>
      </c>
      <c r="E10" s="3"/>
    </row>
    <row r="11" spans="1:5" ht="16.2" thickBot="1" x14ac:dyDescent="0.35">
      <c r="A11" s="41"/>
      <c r="B11" s="42"/>
      <c r="C11" s="43"/>
    </row>
    <row r="12" spans="1:5" ht="15.75" customHeight="1" x14ac:dyDescent="0.3">
      <c r="A12" s="83" t="s">
        <v>104</v>
      </c>
      <c r="B12" s="84"/>
      <c r="C12" s="85"/>
    </row>
    <row r="13" spans="1:5" ht="13.5" customHeight="1" thickBot="1" x14ac:dyDescent="0.35">
      <c r="A13" s="86"/>
      <c r="B13" s="87"/>
      <c r="C13" s="88"/>
    </row>
    <row r="14" spans="1:5" ht="15" thickBot="1" x14ac:dyDescent="0.35">
      <c r="A14" s="50" t="s">
        <v>105</v>
      </c>
      <c r="B14" s="51" t="s">
        <v>82</v>
      </c>
      <c r="C14" s="52" t="s">
        <v>107</v>
      </c>
    </row>
    <row r="15" spans="1:5" ht="16.2" thickBot="1" x14ac:dyDescent="0.35">
      <c r="A15" s="44" t="s">
        <v>106</v>
      </c>
      <c r="B15" s="45">
        <v>45699</v>
      </c>
      <c r="C15" s="55" t="s">
        <v>108</v>
      </c>
    </row>
    <row r="16" spans="1:5" ht="16.2" thickBot="1" x14ac:dyDescent="0.35">
      <c r="A16" s="38" t="s">
        <v>93</v>
      </c>
      <c r="B16" s="39">
        <v>45756</v>
      </c>
      <c r="C16" s="56" t="s">
        <v>109</v>
      </c>
    </row>
    <row r="17" spans="1:3" ht="15.6" hidden="1" x14ac:dyDescent="0.3">
      <c r="A17" s="53" t="s">
        <v>4</v>
      </c>
      <c r="B17" s="54">
        <f ca="1">TODAY()</f>
        <v>45698</v>
      </c>
      <c r="C17" s="55" t="str">
        <f ca="1">IF(B17&lt;=B16, "Restam " &amp; (B16-B17) &amp; " dias para convocação conforme regulamento", "O período de registro já passou")</f>
        <v>Restam 58 dias para convocação conforme regulamento</v>
      </c>
    </row>
    <row r="18" spans="1:3" ht="16.2" thickBot="1" x14ac:dyDescent="0.35">
      <c r="A18" s="41"/>
      <c r="B18" s="42"/>
      <c r="C18" s="43"/>
    </row>
    <row r="19" spans="1:3" ht="15" customHeight="1" x14ac:dyDescent="0.3">
      <c r="A19" s="83" t="s">
        <v>110</v>
      </c>
      <c r="B19" s="84"/>
      <c r="C19" s="85"/>
    </row>
    <row r="20" spans="1:3" ht="15" customHeight="1" thickBot="1" x14ac:dyDescent="0.35">
      <c r="A20" s="86"/>
      <c r="B20" s="87"/>
      <c r="C20" s="88"/>
    </row>
    <row r="21" spans="1:3" ht="15" thickBot="1" x14ac:dyDescent="0.35">
      <c r="A21" s="33" t="s">
        <v>89</v>
      </c>
      <c r="B21" s="34" t="s">
        <v>82</v>
      </c>
      <c r="C21" s="35" t="s">
        <v>88</v>
      </c>
    </row>
    <row r="22" spans="1:3" ht="15.6" x14ac:dyDescent="0.3">
      <c r="A22" s="44" t="s">
        <v>111</v>
      </c>
      <c r="B22" s="45">
        <v>45756</v>
      </c>
      <c r="C22" s="46"/>
    </row>
    <row r="23" spans="1:3" ht="16.2" thickBot="1" x14ac:dyDescent="0.35">
      <c r="A23" s="38" t="s">
        <v>97</v>
      </c>
      <c r="B23" s="39">
        <f>DATE(YEAR(B22),MONTH(B22),DAY(B22)+1)</f>
        <v>45757</v>
      </c>
      <c r="C23" s="40"/>
    </row>
    <row r="24" spans="1:3" ht="16.2" thickBot="1" x14ac:dyDescent="0.35">
      <c r="A24" s="41"/>
      <c r="B24" s="42"/>
      <c r="C24" s="43"/>
    </row>
    <row r="25" spans="1:3" ht="16.5" customHeight="1" x14ac:dyDescent="0.3">
      <c r="A25" s="83" t="s">
        <v>94</v>
      </c>
      <c r="B25" s="84"/>
      <c r="C25" s="85"/>
    </row>
    <row r="26" spans="1:3" ht="15.75" customHeight="1" thickBot="1" x14ac:dyDescent="0.35">
      <c r="A26" s="86"/>
      <c r="B26" s="87"/>
      <c r="C26" s="88"/>
    </row>
    <row r="27" spans="1:3" ht="15" thickBot="1" x14ac:dyDescent="0.35">
      <c r="A27" s="33" t="s">
        <v>90</v>
      </c>
      <c r="B27" s="34" t="s">
        <v>82</v>
      </c>
      <c r="C27" s="35" t="s">
        <v>88</v>
      </c>
    </row>
    <row r="28" spans="1:3" ht="16.2" thickBot="1" x14ac:dyDescent="0.35">
      <c r="A28" s="44" t="s">
        <v>91</v>
      </c>
      <c r="B28" s="13">
        <f>B2</f>
        <v>45776</v>
      </c>
      <c r="C28" s="18"/>
    </row>
    <row r="29" spans="1:3" ht="16.2" thickBot="1" x14ac:dyDescent="0.35">
      <c r="A29" s="60" t="s">
        <v>95</v>
      </c>
      <c r="B29" s="27">
        <f>DATE(YEAR(B28),MONTH(B28),DAY(B28)-3)</f>
        <v>45773</v>
      </c>
      <c r="C29" s="17"/>
    </row>
    <row r="30" spans="1:3" ht="16.2" thickBot="1" x14ac:dyDescent="0.35">
      <c r="A30" s="41"/>
      <c r="B30" s="9"/>
    </row>
    <row r="31" spans="1:3" x14ac:dyDescent="0.3">
      <c r="A31" s="83" t="s">
        <v>96</v>
      </c>
      <c r="B31" s="84"/>
      <c r="C31" s="85"/>
    </row>
    <row r="32" spans="1:3" ht="15" thickBot="1" x14ac:dyDescent="0.35">
      <c r="A32" s="86"/>
      <c r="B32" s="87"/>
      <c r="C32" s="88"/>
    </row>
    <row r="33" spans="1:3" ht="15" thickBot="1" x14ac:dyDescent="0.35">
      <c r="A33" s="33" t="s">
        <v>112</v>
      </c>
      <c r="B33" s="34" t="s">
        <v>82</v>
      </c>
      <c r="C33" s="35" t="s">
        <v>88</v>
      </c>
    </row>
    <row r="34" spans="1:3" ht="16.5" customHeight="1" thickBot="1" x14ac:dyDescent="0.35">
      <c r="A34" s="47" t="s">
        <v>98</v>
      </c>
      <c r="B34" s="72">
        <f>B23</f>
        <v>45757</v>
      </c>
      <c r="C34" s="18"/>
    </row>
    <row r="35" spans="1:3" ht="16.2" thickBot="1" x14ac:dyDescent="0.35">
      <c r="A35" s="44" t="s">
        <v>48</v>
      </c>
      <c r="B35" s="27">
        <f>WORKDAY(B34,5)</f>
        <v>45764</v>
      </c>
      <c r="C35" s="17"/>
    </row>
    <row r="36" spans="1:3" ht="16.2" thickBot="1" x14ac:dyDescent="0.35">
      <c r="A36" s="57"/>
      <c r="B36" s="58"/>
      <c r="C36" s="59"/>
    </row>
    <row r="37" spans="1:3" ht="15.75" customHeight="1" x14ac:dyDescent="0.3">
      <c r="A37" s="83" t="s">
        <v>51</v>
      </c>
      <c r="B37" s="84"/>
      <c r="C37" s="85"/>
    </row>
    <row r="38" spans="1:3" ht="15.75" customHeight="1" thickBot="1" x14ac:dyDescent="0.35">
      <c r="A38" s="86"/>
      <c r="B38" s="87"/>
      <c r="C38" s="88"/>
    </row>
    <row r="39" spans="1:3" ht="15" thickBot="1" x14ac:dyDescent="0.35">
      <c r="A39" s="61" t="s">
        <v>113</v>
      </c>
      <c r="B39" s="62" t="s">
        <v>82</v>
      </c>
      <c r="C39" s="63" t="s">
        <v>88</v>
      </c>
    </row>
    <row r="40" spans="1:3" ht="15.6" x14ac:dyDescent="0.3">
      <c r="A40" s="64" t="s">
        <v>92</v>
      </c>
      <c r="B40" s="72">
        <f>B34</f>
        <v>45757</v>
      </c>
      <c r="C40" s="18"/>
    </row>
    <row r="41" spans="1:3" ht="16.2" thickBot="1" x14ac:dyDescent="0.35">
      <c r="A41" s="38" t="s">
        <v>48</v>
      </c>
      <c r="B41" s="27">
        <f>WORKDAY(B40,2)</f>
        <v>45761</v>
      </c>
      <c r="C41" s="17"/>
    </row>
    <row r="42" spans="1:3" ht="15" thickBot="1" x14ac:dyDescent="0.35">
      <c r="A42" s="89"/>
      <c r="B42" s="89"/>
      <c r="C42" s="89"/>
    </row>
    <row r="43" spans="1:3" x14ac:dyDescent="0.3">
      <c r="A43" s="83" t="s">
        <v>57</v>
      </c>
      <c r="B43" s="84"/>
      <c r="C43" s="85"/>
    </row>
    <row r="44" spans="1:3" ht="15" thickBot="1" x14ac:dyDescent="0.35">
      <c r="A44" s="86"/>
      <c r="B44" s="87"/>
      <c r="C44" s="88"/>
    </row>
    <row r="45" spans="1:3" ht="15" thickBot="1" x14ac:dyDescent="0.35">
      <c r="A45" s="33" t="s">
        <v>114</v>
      </c>
      <c r="B45" s="34" t="s">
        <v>82</v>
      </c>
      <c r="C45" s="35" t="s">
        <v>88</v>
      </c>
    </row>
    <row r="46" spans="1:3" ht="15.6" x14ac:dyDescent="0.3">
      <c r="A46" s="36" t="s">
        <v>66</v>
      </c>
      <c r="B46" s="13">
        <f>B16</f>
        <v>45756</v>
      </c>
      <c r="C46" s="18"/>
    </row>
    <row r="47" spans="1:3" ht="16.2" thickBot="1" x14ac:dyDescent="0.35">
      <c r="A47" s="38" t="s">
        <v>59</v>
      </c>
      <c r="B47" s="27">
        <f>WORKDAY(B46,5)</f>
        <v>45763</v>
      </c>
      <c r="C47" s="17"/>
    </row>
    <row r="48" spans="1:3" ht="15" thickBot="1" x14ac:dyDescent="0.35">
      <c r="A48" s="89"/>
      <c r="B48" s="89"/>
      <c r="C48" s="89"/>
    </row>
    <row r="49" spans="1:3" x14ac:dyDescent="0.3">
      <c r="A49" s="83" t="s">
        <v>65</v>
      </c>
      <c r="B49" s="84"/>
      <c r="C49" s="85"/>
    </row>
    <row r="50" spans="1:3" ht="11.25" customHeight="1" thickBot="1" x14ac:dyDescent="0.35">
      <c r="A50" s="86"/>
      <c r="B50" s="87"/>
      <c r="C50" s="88"/>
    </row>
    <row r="51" spans="1:3" ht="15" thickBot="1" x14ac:dyDescent="0.35">
      <c r="A51" s="61" t="s">
        <v>115</v>
      </c>
      <c r="B51" s="62" t="s">
        <v>82</v>
      </c>
      <c r="C51" s="63" t="s">
        <v>88</v>
      </c>
    </row>
    <row r="52" spans="1:3" ht="15.75" customHeight="1" x14ac:dyDescent="0.3">
      <c r="A52" s="90" t="s">
        <v>99</v>
      </c>
      <c r="B52" s="13">
        <f>B47</f>
        <v>45763</v>
      </c>
      <c r="C52" s="18"/>
    </row>
    <row r="53" spans="1:3" ht="16.5" customHeight="1" thickBot="1" x14ac:dyDescent="0.35">
      <c r="A53" s="91"/>
      <c r="B53" s="27">
        <f>WORKDAY(B52,5)</f>
        <v>45770</v>
      </c>
      <c r="C53" s="17"/>
    </row>
    <row r="54" spans="1:3" ht="15" thickBot="1" x14ac:dyDescent="0.35"/>
    <row r="55" spans="1:3" x14ac:dyDescent="0.3">
      <c r="A55" s="83" t="s">
        <v>117</v>
      </c>
      <c r="B55" s="84"/>
      <c r="C55" s="85"/>
    </row>
    <row r="56" spans="1:3" ht="15" thickBot="1" x14ac:dyDescent="0.35">
      <c r="A56" s="86"/>
      <c r="B56" s="87"/>
      <c r="C56" s="88"/>
    </row>
    <row r="57" spans="1:3" ht="15" thickBot="1" x14ac:dyDescent="0.35">
      <c r="A57" s="61" t="s">
        <v>116</v>
      </c>
      <c r="B57" s="62" t="s">
        <v>82</v>
      </c>
      <c r="C57" s="63" t="s">
        <v>88</v>
      </c>
    </row>
    <row r="58" spans="1:3" ht="15" customHeight="1" x14ac:dyDescent="0.3">
      <c r="A58" s="64" t="s">
        <v>100</v>
      </c>
      <c r="B58" s="13">
        <f>B2</f>
        <v>45776</v>
      </c>
      <c r="C58" s="18"/>
    </row>
    <row r="59" spans="1:3" ht="15.75" customHeight="1" thickBot="1" x14ac:dyDescent="0.35">
      <c r="A59" s="38" t="s">
        <v>75</v>
      </c>
      <c r="B59" s="27">
        <f>DATE(YEAR(B9),MONTH(B9),DAY(B9)-10)</f>
        <v>45766</v>
      </c>
      <c r="C59" s="17"/>
    </row>
    <row r="60" spans="1:3" ht="15" thickBot="1" x14ac:dyDescent="0.35">
      <c r="A60" s="89"/>
      <c r="B60" s="89"/>
      <c r="C60" s="89"/>
    </row>
    <row r="61" spans="1:3" x14ac:dyDescent="0.3">
      <c r="A61" s="83" t="s">
        <v>101</v>
      </c>
      <c r="B61" s="84"/>
      <c r="C61" s="85"/>
    </row>
    <row r="62" spans="1:3" ht="15" thickBot="1" x14ac:dyDescent="0.35">
      <c r="A62" s="86"/>
      <c r="B62" s="87"/>
      <c r="C62" s="88"/>
    </row>
  </sheetData>
  <mergeCells count="15">
    <mergeCell ref="A4:C4"/>
    <mergeCell ref="A55:C56"/>
    <mergeCell ref="A61:C62"/>
    <mergeCell ref="A60:C60"/>
    <mergeCell ref="A6:C7"/>
    <mergeCell ref="A12:C13"/>
    <mergeCell ref="A19:C20"/>
    <mergeCell ref="A25:C26"/>
    <mergeCell ref="A31:C32"/>
    <mergeCell ref="A37:C38"/>
    <mergeCell ref="A43:C44"/>
    <mergeCell ref="A42:C42"/>
    <mergeCell ref="A48:C48"/>
    <mergeCell ref="A49:C50"/>
    <mergeCell ref="A52:A5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3085" r:id="rId4">
          <objectPr defaultSize="0" autoPict="0" r:id="rId5">
            <anchor moveWithCells="1">
              <from>
                <xdr:col>3</xdr:col>
                <xdr:colOff>541020</xdr:colOff>
                <xdr:row>0</xdr:row>
                <xdr:rowOff>121920</xdr:rowOff>
              </from>
              <to>
                <xdr:col>3</xdr:col>
                <xdr:colOff>2194560</xdr:colOff>
                <xdr:row>7</xdr:row>
                <xdr:rowOff>7620</xdr:rowOff>
              </to>
            </anchor>
          </objectPr>
        </oleObject>
      </mc:Choice>
      <mc:Fallback>
        <oleObject progId="Document" dvAspect="DVASPECT_ICON" shapeId="3085" r:id="rId4"/>
      </mc:Fallback>
    </mc:AlternateContent>
  </oleObjects>
  <tableParts count="3"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Regulamento Eleitoral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OLIVEIRA SANTOS</dc:creator>
  <cp:lastModifiedBy>Giovanna Vivyan Matos Damascena</cp:lastModifiedBy>
  <dcterms:created xsi:type="dcterms:W3CDTF">2025-01-15T13:46:56Z</dcterms:created>
  <dcterms:modified xsi:type="dcterms:W3CDTF">2025-02-10T18:56:08Z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9b2e0-2ec4-47e6-afc1-6e3f8b684f6a_Enabled">
    <vt:lpwstr>true</vt:lpwstr>
  </property>
  <property fmtid="{D5CDD505-2E9C-101B-9397-08002B2CF9AE}" pid="3" name="MSIP_Label_6459b2e0-2ec4-47e6-afc1-6e3f8b684f6a_SetDate">
    <vt:lpwstr>2025-01-15T19:55:19Z</vt:lpwstr>
  </property>
  <property fmtid="{D5CDD505-2E9C-101B-9397-08002B2CF9AE}" pid="4" name="MSIP_Label_6459b2e0-2ec4-47e6-afc1-6e3f8b684f6a_Method">
    <vt:lpwstr>Privileged</vt:lpwstr>
  </property>
  <property fmtid="{D5CDD505-2E9C-101B-9397-08002B2CF9AE}" pid="5" name="MSIP_Label_6459b2e0-2ec4-47e6-afc1-6e3f8b684f6a_Name">
    <vt:lpwstr>6459b2e0-2ec4-47e6-afc1-6e3f8b684f6a</vt:lpwstr>
  </property>
  <property fmtid="{D5CDD505-2E9C-101B-9397-08002B2CF9AE}" pid="6" name="MSIP_Label_6459b2e0-2ec4-47e6-afc1-6e3f8b684f6a_SiteId">
    <vt:lpwstr>b417b620-2ae9-4a83-ab6c-7fbd828bda1d</vt:lpwstr>
  </property>
  <property fmtid="{D5CDD505-2E9C-101B-9397-08002B2CF9AE}" pid="7" name="MSIP_Label_6459b2e0-2ec4-47e6-afc1-6e3f8b684f6a_ActionId">
    <vt:lpwstr>3290034c-d14d-4c46-a8fd-874ed1915f01</vt:lpwstr>
  </property>
  <property fmtid="{D5CDD505-2E9C-101B-9397-08002B2CF9AE}" pid="8" name="MSIP_Label_6459b2e0-2ec4-47e6-afc1-6e3f8b684f6a_ContentBits">
    <vt:lpwstr>0</vt:lpwstr>
  </property>
</Properties>
</file>