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0"/>
  </bookViews>
  <sheets>
    <sheet name="Balancete" sheetId="1" r:id="rId1"/>
  </sheets>
  <definedNames>
    <definedName name="_xlnm.Print_Area" localSheetId="0">'Balancete'!$A$1:$I$44</definedName>
  </definedNames>
  <calcPr fullCalcOnLoad="1"/>
</workbook>
</file>

<file path=xl/sharedStrings.xml><?xml version="1.0" encoding="utf-8"?>
<sst xmlns="http://schemas.openxmlformats.org/spreadsheetml/2006/main" count="97" uniqueCount="81">
  <si>
    <t>ATIVO</t>
  </si>
  <si>
    <t>EM REAIS</t>
  </si>
  <si>
    <t>PASSIVO</t>
  </si>
  <si>
    <t>EM REAIS</t>
  </si>
  <si>
    <t>DISPONIBILIDADES</t>
  </si>
  <si>
    <t>DEPÓSITOS</t>
  </si>
  <si>
    <t>Depósitos a vista</t>
  </si>
  <si>
    <t>Carteira Própria</t>
  </si>
  <si>
    <t>Depósitos a prazo</t>
  </si>
  <si>
    <t>RELAÇÕES INTERFINANCEIRAS</t>
  </si>
  <si>
    <t>RELAÇÕES INTERDEPENDÊNCIAS</t>
  </si>
  <si>
    <t>OPERAÇÕES DE CRÉDITOS</t>
  </si>
  <si>
    <t>OUTRAS OBRIGAÇÕES</t>
  </si>
  <si>
    <t>Operações de crédito</t>
  </si>
  <si>
    <t>( - ) Provisão de crédito</t>
  </si>
  <si>
    <t>OUTROS CRÉDITOS</t>
  </si>
  <si>
    <t>Diversos</t>
  </si>
  <si>
    <t>Rendas a receber</t>
  </si>
  <si>
    <t>( - ) Provisão para outros Créditos</t>
  </si>
  <si>
    <t>Diversas</t>
  </si>
  <si>
    <t>OUTROS VALORES E BENS</t>
  </si>
  <si>
    <t>Outros Valores e Bens</t>
  </si>
  <si>
    <t>PERMANENTE</t>
  </si>
  <si>
    <t>PATRIMÔNIO LIQUIDO</t>
  </si>
  <si>
    <t>Reservas de lucros</t>
  </si>
  <si>
    <t>IMOBILIZADO DE USO</t>
  </si>
  <si>
    <t>Sobras ou perdas acumuladas</t>
  </si>
  <si>
    <t>( - ) Depreciações acumuladas</t>
  </si>
  <si>
    <t>CONTAS DE RESULTADO</t>
  </si>
  <si>
    <t>Receitas Operacionais</t>
  </si>
  <si>
    <t>( - ) Despesas operacionais</t>
  </si>
  <si>
    <t>Receitas não operacionais</t>
  </si>
  <si>
    <t>( - ) Amortização acumulada</t>
  </si>
  <si>
    <t>( - ) Despesas não operacionais</t>
  </si>
  <si>
    <t>( - ) Imposto de renda</t>
  </si>
  <si>
    <t>TOTAL DO ATIVO</t>
  </si>
  <si>
    <t>TOTAL PASSIVO</t>
  </si>
  <si>
    <t>CNPJ: 01.703.620/0001-50</t>
  </si>
  <si>
    <t>Carlos Antônio Brites</t>
  </si>
  <si>
    <t>Avais e Fianças Honrados</t>
  </si>
  <si>
    <t>Outras Imobilizações de Uso</t>
  </si>
  <si>
    <t>Repasses Interfinanceiros</t>
  </si>
  <si>
    <t>Relações com Correspondentes</t>
  </si>
  <si>
    <t>Recursos em Transitos de Terceiros</t>
  </si>
  <si>
    <t>Cobrança e Arrec.Trib. E Assemelhados</t>
  </si>
  <si>
    <t>Sociais e Estatutárias</t>
  </si>
  <si>
    <t>Fiscais e Previdenciárias</t>
  </si>
  <si>
    <t>Capital Social</t>
  </si>
  <si>
    <t>( - ) Contribuição Social</t>
  </si>
  <si>
    <t>INTANGÍVEL</t>
  </si>
  <si>
    <t>TÍTULOS E VALORES MOBILIÁRIOS</t>
  </si>
  <si>
    <t>Softwares / Direito de Uso</t>
  </si>
  <si>
    <t>OBRIGAÇÕES POR EMPRESTIMOS E REPASSES</t>
  </si>
  <si>
    <t>Empréstimos no País - Outras Instituições</t>
  </si>
  <si>
    <t>Imobilizado de Uso</t>
  </si>
  <si>
    <t>Depreciação Acumulada de Ativo</t>
  </si>
  <si>
    <t>Sistemas de Processamento de Dados</t>
  </si>
  <si>
    <t>Sistemas de Comunicação e de Segurança</t>
  </si>
  <si>
    <t xml:space="preserve">Licenças e Direitos Autoriais </t>
  </si>
  <si>
    <t>Amortização Ac. Ativos Intangíveis</t>
  </si>
  <si>
    <t>Cooperativa de Crédito de Livre Admissão União Centro Oeste de Minas Ltda - Sicoob Credesp</t>
  </si>
  <si>
    <t>Diferença</t>
  </si>
  <si>
    <t>1.0.0.00.00-7</t>
  </si>
  <si>
    <t>2.0.0.00.00-4</t>
  </si>
  <si>
    <t>Balancete - Ativo</t>
  </si>
  <si>
    <t>Balancete - Op. Crédito</t>
  </si>
  <si>
    <t>1.6.0.00.00-1</t>
  </si>
  <si>
    <t>1.6.9.00.00-8</t>
  </si>
  <si>
    <t>BALANCETE PATRIMONIAL</t>
  </si>
  <si>
    <t>RASCUNHO</t>
  </si>
  <si>
    <t>Diretor Responsável pela Contabilidade</t>
  </si>
  <si>
    <t>Contador CRC/MG 52.684/0-1</t>
  </si>
  <si>
    <t>Ronaldo Tavares Gontijo</t>
  </si>
  <si>
    <t>PASSIVO EXIGÍVEL</t>
  </si>
  <si>
    <t>REALIZÁVEL</t>
  </si>
  <si>
    <t>Recursos Aceites Cambiais, LCI</t>
  </si>
  <si>
    <t xml:space="preserve"> 1.0.0.00.00-7 </t>
  </si>
  <si>
    <t xml:space="preserve"> 2.0.0.00.00-4 </t>
  </si>
  <si>
    <t xml:space="preserve"> -   </t>
  </si>
  <si>
    <t xml:space="preserve"> R$ -   </t>
  </si>
  <si>
    <r>
      <rPr>
        <b/>
        <sz val="12"/>
        <rFont val="Calibri"/>
        <family val="2"/>
      </rPr>
      <t>Referência</t>
    </r>
    <r>
      <rPr>
        <sz val="12"/>
        <rFont val="Calibri"/>
        <family val="2"/>
      </rPr>
      <t>: 31 de julho de 2023.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</si>
</sst>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D6C2"/>
        <bgColor indexed="64"/>
      </patternFill>
    </fill>
    <fill>
      <patternFill patternType="solid">
        <fgColor rgb="FF00A091"/>
        <bgColor indexed="64"/>
      </patternFill>
    </fill>
    <fill>
      <patternFill patternType="solid">
        <fgColor rgb="FF073F39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NumberFormat="1" applyFont="1" applyFill="1" applyAlignment="1">
      <alignment vertical="center"/>
    </xf>
    <xf numFmtId="0" fontId="22" fillId="33" borderId="0" xfId="0" applyFont="1" applyFill="1" applyAlignment="1">
      <alignment vertical="center"/>
    </xf>
    <xf numFmtId="44" fontId="22" fillId="33" borderId="0" xfId="44" applyFont="1" applyFill="1" applyAlignment="1">
      <alignment vertical="center"/>
    </xf>
    <xf numFmtId="0" fontId="22" fillId="33" borderId="0" xfId="0" applyNumberFormat="1" applyFont="1" applyFill="1" applyAlignment="1">
      <alignment vertical="center"/>
    </xf>
    <xf numFmtId="0" fontId="21" fillId="34" borderId="0" xfId="0" applyFont="1" applyFill="1" applyAlignment="1">
      <alignment/>
    </xf>
    <xf numFmtId="0" fontId="24" fillId="34" borderId="0" xfId="0" applyNumberFormat="1" applyFont="1" applyFill="1" applyAlignment="1">
      <alignment vertical="center"/>
    </xf>
    <xf numFmtId="0" fontId="25" fillId="34" borderId="0" xfId="0" applyNumberFormat="1" applyFont="1" applyFill="1" applyAlignment="1">
      <alignment/>
    </xf>
    <xf numFmtId="0" fontId="21" fillId="34" borderId="0" xfId="0" applyFont="1" applyFill="1" applyAlignment="1">
      <alignment vertical="center"/>
    </xf>
    <xf numFmtId="43" fontId="21" fillId="34" borderId="0" xfId="60" applyFont="1" applyFill="1" applyAlignment="1">
      <alignment vertical="center"/>
    </xf>
    <xf numFmtId="4" fontId="21" fillId="34" borderId="0" xfId="0" applyNumberFormat="1" applyFont="1" applyFill="1" applyAlignment="1">
      <alignment vertical="center"/>
    </xf>
    <xf numFmtId="4" fontId="21" fillId="34" borderId="0" xfId="0" applyNumberFormat="1" applyFont="1" applyFill="1" applyAlignment="1">
      <alignment horizontal="right" vertical="center"/>
    </xf>
    <xf numFmtId="44" fontId="21" fillId="34" borderId="0" xfId="0" applyNumberFormat="1" applyFont="1" applyFill="1" applyAlignment="1">
      <alignment vertical="center"/>
    </xf>
    <xf numFmtId="44" fontId="21" fillId="34" borderId="0" xfId="44" applyFont="1" applyFill="1" applyAlignment="1">
      <alignment vertical="center"/>
    </xf>
    <xf numFmtId="0" fontId="21" fillId="34" borderId="0" xfId="0" applyFont="1" applyFill="1" applyAlignment="1">
      <alignment horizontal="right" vertical="center"/>
    </xf>
    <xf numFmtId="43" fontId="21" fillId="34" borderId="10" xfId="60" applyFont="1" applyFill="1" applyBorder="1" applyAlignment="1">
      <alignment vertical="center"/>
    </xf>
    <xf numFmtId="4" fontId="26" fillId="34" borderId="0" xfId="0" applyNumberFormat="1" applyFont="1" applyFill="1" applyAlignment="1">
      <alignment vertical="center"/>
    </xf>
    <xf numFmtId="43" fontId="26" fillId="34" borderId="0" xfId="0" applyNumberFormat="1" applyFont="1" applyFill="1" applyAlignment="1">
      <alignment vertical="center"/>
    </xf>
    <xf numFmtId="44" fontId="26" fillId="35" borderId="0" xfId="0" applyNumberFormat="1" applyFont="1" applyFill="1" applyAlignment="1">
      <alignment vertical="center"/>
    </xf>
    <xf numFmtId="0" fontId="26" fillId="34" borderId="0" xfId="0" applyFont="1" applyFill="1" applyAlignment="1">
      <alignment horizontal="center" vertical="center"/>
    </xf>
    <xf numFmtId="44" fontId="21" fillId="36" borderId="0" xfId="0" applyNumberFormat="1" applyFont="1" applyFill="1" applyAlignment="1">
      <alignment vertical="center"/>
    </xf>
    <xf numFmtId="44" fontId="21" fillId="34" borderId="0" xfId="0" applyNumberFormat="1" applyFont="1" applyFill="1" applyAlignment="1">
      <alignment horizontal="right" vertical="center"/>
    </xf>
    <xf numFmtId="0" fontId="26" fillId="34" borderId="0" xfId="0" applyFont="1" applyFill="1" applyAlignment="1">
      <alignment horizontal="right" vertical="center" indent="1"/>
    </xf>
    <xf numFmtId="0" fontId="23" fillId="33" borderId="0" xfId="0" applyNumberFormat="1" applyFont="1" applyFill="1" applyAlignment="1">
      <alignment horizontal="center" vertical="center"/>
    </xf>
    <xf numFmtId="44" fontId="22" fillId="37" borderId="0" xfId="44" applyFont="1" applyFill="1" applyAlignment="1">
      <alignment vertical="center"/>
    </xf>
    <xf numFmtId="0" fontId="23" fillId="37" borderId="0" xfId="0" applyNumberFormat="1" applyFont="1" applyFill="1" applyAlignment="1">
      <alignment vertical="center"/>
    </xf>
    <xf numFmtId="0" fontId="23" fillId="38" borderId="0" xfId="0" applyNumberFormat="1" applyFont="1" applyFill="1" applyAlignment="1">
      <alignment vertical="center"/>
    </xf>
    <xf numFmtId="44" fontId="23" fillId="38" borderId="0" xfId="44" applyFont="1" applyFill="1" applyAlignment="1">
      <alignment vertical="center"/>
    </xf>
    <xf numFmtId="0" fontId="23" fillId="10" borderId="0" xfId="0" applyNumberFormat="1" applyFont="1" applyFill="1" applyAlignment="1">
      <alignment vertical="center"/>
    </xf>
    <xf numFmtId="44" fontId="22" fillId="10" borderId="0" xfId="44" applyFont="1" applyFill="1" applyAlignment="1">
      <alignment vertical="center"/>
    </xf>
    <xf numFmtId="8" fontId="21" fillId="34" borderId="0" xfId="0" applyNumberFormat="1" applyFont="1" applyFill="1" applyAlignment="1">
      <alignment vertical="center"/>
    </xf>
    <xf numFmtId="0" fontId="21" fillId="33" borderId="11" xfId="0" applyFont="1" applyFill="1" applyBorder="1" applyAlignment="1">
      <alignment vertical="center"/>
    </xf>
    <xf numFmtId="8" fontId="21" fillId="33" borderId="11" xfId="0" applyNumberFormat="1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11" xfId="0" applyFont="1" applyFill="1" applyBorder="1" applyAlignment="1">
      <alignment horizontal="right" vertical="center"/>
    </xf>
    <xf numFmtId="4" fontId="21" fillId="33" borderId="11" xfId="0" applyNumberFormat="1" applyFont="1" applyFill="1" applyBorder="1" applyAlignment="1">
      <alignment vertical="center"/>
    </xf>
    <xf numFmtId="0" fontId="21" fillId="33" borderId="11" xfId="0" applyFont="1" applyFill="1" applyBorder="1" applyAlignment="1">
      <alignment/>
    </xf>
    <xf numFmtId="4" fontId="21" fillId="33" borderId="11" xfId="0" applyNumberFormat="1" applyFont="1" applyFill="1" applyBorder="1" applyAlignment="1">
      <alignment/>
    </xf>
    <xf numFmtId="0" fontId="21" fillId="39" borderId="0" xfId="0" applyFont="1" applyFill="1" applyAlignment="1">
      <alignment horizontal="center"/>
    </xf>
    <xf numFmtId="0" fontId="26" fillId="33" borderId="0" xfId="0" applyNumberFormat="1" applyFont="1" applyFill="1" applyAlignment="1">
      <alignment horizontal="center"/>
    </xf>
    <xf numFmtId="0" fontId="21" fillId="33" borderId="0" xfId="0" applyNumberFormat="1" applyFont="1" applyFill="1" applyAlignment="1">
      <alignment horizontal="center"/>
    </xf>
    <xf numFmtId="0" fontId="21" fillId="34" borderId="0" xfId="0" applyFont="1" applyFill="1" applyAlignment="1">
      <alignment horizontal="center" vertical="center"/>
    </xf>
    <xf numFmtId="0" fontId="28" fillId="33" borderId="0" xfId="0" applyNumberFormat="1" applyFont="1" applyFill="1" applyAlignment="1">
      <alignment horizontal="center" vertical="center"/>
    </xf>
    <xf numFmtId="0" fontId="22" fillId="33" borderId="0" xfId="0" applyNumberFormat="1" applyFont="1" applyFill="1" applyAlignment="1">
      <alignment horizontal="center" vertical="center"/>
    </xf>
    <xf numFmtId="0" fontId="26" fillId="40" borderId="12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right" vertical="center"/>
    </xf>
    <xf numFmtId="0" fontId="21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/>
    </xf>
    <xf numFmtId="0" fontId="46" fillId="38" borderId="0" xfId="0" applyFont="1" applyFill="1" applyAlignment="1">
      <alignment horizontal="center" vertical="center" textRotation="255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0</xdr:row>
      <xdr:rowOff>19050</xdr:rowOff>
    </xdr:from>
    <xdr:to>
      <xdr:col>7</xdr:col>
      <xdr:colOff>438150</xdr:colOff>
      <xdr:row>0</xdr:row>
      <xdr:rowOff>533400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9050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Q1" sqref="Q1:S16384"/>
    </sheetView>
  </sheetViews>
  <sheetFormatPr defaultColWidth="23.8515625" defaultRowHeight="12.75"/>
  <cols>
    <col min="1" max="1" width="2.7109375" style="7" customWidth="1"/>
    <col min="2" max="2" width="1.1484375" style="7" customWidth="1"/>
    <col min="3" max="3" width="27.421875" style="7" bestFit="1" customWidth="1"/>
    <col min="4" max="4" width="16.140625" style="7" customWidth="1"/>
    <col min="5" max="5" width="1.421875" style="7" customWidth="1"/>
    <col min="6" max="6" width="2.7109375" style="7" customWidth="1"/>
    <col min="7" max="7" width="0.42578125" style="7" customWidth="1"/>
    <col min="8" max="8" width="39.00390625" style="7" bestFit="1" customWidth="1"/>
    <col min="9" max="9" width="15.28125" style="7" bestFit="1" customWidth="1"/>
    <col min="10" max="10" width="24.00390625" style="7" hidden="1" customWidth="1"/>
    <col min="11" max="11" width="19.140625" style="7" hidden="1" customWidth="1"/>
    <col min="12" max="12" width="14.140625" style="7" hidden="1" customWidth="1"/>
    <col min="13" max="14" width="23.8515625" style="7" hidden="1" customWidth="1"/>
    <col min="15" max="15" width="23.8515625" style="7" customWidth="1"/>
    <col min="16" max="16" width="2.421875" style="7" customWidth="1"/>
    <col min="17" max="19" width="0" style="7" hidden="1" customWidth="1"/>
    <col min="20" max="16384" width="23.8515625" style="7" customWidth="1"/>
  </cols>
  <sheetData>
    <row r="1" spans="1:9" ht="43.5" customHeight="1">
      <c r="A1" s="40"/>
      <c r="B1" s="40"/>
      <c r="C1" s="40"/>
      <c r="D1" s="40"/>
      <c r="E1" s="40"/>
      <c r="F1" s="40"/>
      <c r="G1" s="40"/>
      <c r="H1" s="40"/>
      <c r="I1" s="40"/>
    </row>
    <row r="2" spans="1:10" ht="26.25" customHeight="1">
      <c r="A2" s="44" t="s">
        <v>68</v>
      </c>
      <c r="B2" s="44"/>
      <c r="C2" s="44"/>
      <c r="D2" s="44"/>
      <c r="E2" s="44"/>
      <c r="F2" s="44"/>
      <c r="G2" s="44"/>
      <c r="H2" s="44"/>
      <c r="I2" s="44"/>
      <c r="J2" s="8"/>
    </row>
    <row r="3" spans="1:10" ht="12.75">
      <c r="A3" s="45" t="s">
        <v>60</v>
      </c>
      <c r="B3" s="45"/>
      <c r="C3" s="45"/>
      <c r="D3" s="45"/>
      <c r="E3" s="45"/>
      <c r="F3" s="45"/>
      <c r="G3" s="45"/>
      <c r="H3" s="45"/>
      <c r="I3" s="45"/>
      <c r="J3" s="9"/>
    </row>
    <row r="4" spans="1:10" ht="12.75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9"/>
    </row>
    <row r="5" spans="1:13" ht="16.5" thickBot="1">
      <c r="A5" s="48" t="s">
        <v>80</v>
      </c>
      <c r="B5" s="48"/>
      <c r="C5" s="48"/>
      <c r="D5" s="48"/>
      <c r="E5" s="48"/>
      <c r="F5" s="48"/>
      <c r="G5" s="48"/>
      <c r="H5" s="48"/>
      <c r="I5" s="48"/>
      <c r="J5" s="9"/>
      <c r="K5" s="46" t="s">
        <v>69</v>
      </c>
      <c r="L5" s="46"/>
      <c r="M5" s="46"/>
    </row>
    <row r="6" spans="1:13" ht="21" customHeight="1" thickTop="1">
      <c r="A6" s="51" t="s">
        <v>0</v>
      </c>
      <c r="B6" s="2"/>
      <c r="C6" s="3" t="s">
        <v>0</v>
      </c>
      <c r="D6" s="25" t="s">
        <v>1</v>
      </c>
      <c r="E6" s="2"/>
      <c r="F6" s="51" t="s">
        <v>2</v>
      </c>
      <c r="G6" s="2"/>
      <c r="H6" s="3" t="s">
        <v>2</v>
      </c>
      <c r="I6" s="25" t="s">
        <v>3</v>
      </c>
      <c r="M6" s="21" t="s">
        <v>64</v>
      </c>
    </row>
    <row r="7" spans="1:13" s="10" customFormat="1" ht="13.5" customHeight="1">
      <c r="A7" s="51"/>
      <c r="B7" s="4"/>
      <c r="C7" s="27" t="s">
        <v>74</v>
      </c>
      <c r="D7" s="26">
        <f>D8+D9+D12+D14+D17+D22</f>
        <v>366213197.46000004</v>
      </c>
      <c r="E7" s="4"/>
      <c r="F7" s="51"/>
      <c r="G7" s="4"/>
      <c r="H7" s="27" t="s">
        <v>73</v>
      </c>
      <c r="I7" s="26">
        <f>I8+I12+I15+I17+I20</f>
        <v>313414284.54999995</v>
      </c>
      <c r="L7" s="23" t="s">
        <v>62</v>
      </c>
      <c r="M7" s="15">
        <v>357963204.83</v>
      </c>
    </row>
    <row r="8" spans="1:13" s="10" customFormat="1" ht="13.5" customHeight="1">
      <c r="A8" s="51"/>
      <c r="B8" s="4"/>
      <c r="C8" s="30" t="s">
        <v>4</v>
      </c>
      <c r="D8" s="31">
        <v>4427190.38</v>
      </c>
      <c r="E8" s="4"/>
      <c r="F8" s="51"/>
      <c r="G8" s="4"/>
      <c r="H8" s="30" t="s">
        <v>5</v>
      </c>
      <c r="I8" s="31">
        <f>I9+I10+I11</f>
        <v>279527896.69</v>
      </c>
      <c r="L8" s="23" t="s">
        <v>63</v>
      </c>
      <c r="M8" s="15">
        <v>2566958.12</v>
      </c>
    </row>
    <row r="9" spans="1:19" s="10" customFormat="1" ht="13.5" customHeight="1">
      <c r="A9" s="51"/>
      <c r="B9" s="4"/>
      <c r="C9" s="30" t="s">
        <v>50</v>
      </c>
      <c r="D9" s="31">
        <f>D10</f>
        <v>5690880.81</v>
      </c>
      <c r="E9" s="4"/>
      <c r="F9" s="51"/>
      <c r="G9" s="4"/>
      <c r="H9" s="6" t="s">
        <v>6</v>
      </c>
      <c r="I9" s="5">
        <v>69224941.19</v>
      </c>
      <c r="L9" s="14"/>
      <c r="M9" s="20">
        <f>SUM(M7:M8)</f>
        <v>360530162.95</v>
      </c>
      <c r="R9" s="33" t="s">
        <v>69</v>
      </c>
      <c r="S9" s="33"/>
    </row>
    <row r="10" spans="1:19" s="10" customFormat="1" ht="13.5" customHeight="1">
      <c r="A10" s="51"/>
      <c r="B10" s="4"/>
      <c r="C10" s="6" t="s">
        <v>7</v>
      </c>
      <c r="D10" s="5">
        <v>5690880.81</v>
      </c>
      <c r="E10" s="4"/>
      <c r="F10" s="51"/>
      <c r="G10" s="4"/>
      <c r="H10" s="6" t="s">
        <v>8</v>
      </c>
      <c r="I10" s="5">
        <v>194700079.73</v>
      </c>
      <c r="M10" s="14">
        <f>-D40</f>
        <v>-368646212.31000006</v>
      </c>
      <c r="R10" s="33"/>
      <c r="S10" s="33" t="s">
        <v>64</v>
      </c>
    </row>
    <row r="11" spans="1:20" s="10" customFormat="1" ht="13.5" customHeight="1">
      <c r="A11" s="51"/>
      <c r="B11" s="4"/>
      <c r="C11" s="6"/>
      <c r="D11" s="5"/>
      <c r="E11" s="4"/>
      <c r="F11" s="51"/>
      <c r="G11" s="4"/>
      <c r="H11" s="6" t="s">
        <v>75</v>
      </c>
      <c r="I11" s="5">
        <v>15602875.77</v>
      </c>
      <c r="M11" s="14"/>
      <c r="R11" s="33" t="s">
        <v>76</v>
      </c>
      <c r="S11" s="34">
        <v>354734480.28</v>
      </c>
      <c r="T11" s="32"/>
    </row>
    <row r="12" spans="1:20" s="10" customFormat="1" ht="13.5" customHeight="1">
      <c r="A12" s="51"/>
      <c r="B12" s="4"/>
      <c r="C12" s="30" t="s">
        <v>9</v>
      </c>
      <c r="D12" s="31">
        <v>110093091.27</v>
      </c>
      <c r="E12" s="4"/>
      <c r="F12" s="51"/>
      <c r="G12" s="4"/>
      <c r="H12" s="30" t="s">
        <v>9</v>
      </c>
      <c r="I12" s="31">
        <f>I13+I14</f>
        <v>0</v>
      </c>
      <c r="L12" s="24" t="s">
        <v>61</v>
      </c>
      <c r="M12" s="22">
        <f>M9+M10</f>
        <v>-8116049.360000074</v>
      </c>
      <c r="R12" s="33" t="s">
        <v>77</v>
      </c>
      <c r="S12" s="34">
        <v>2761099.16</v>
      </c>
      <c r="T12" s="32"/>
    </row>
    <row r="13" spans="1:20" s="10" customFormat="1" ht="13.5" customHeight="1">
      <c r="A13" s="51"/>
      <c r="B13" s="4"/>
      <c r="C13" s="3" t="s">
        <v>10</v>
      </c>
      <c r="D13" s="5">
        <v>0</v>
      </c>
      <c r="E13" s="4"/>
      <c r="F13" s="51"/>
      <c r="G13" s="4"/>
      <c r="H13" s="6" t="s">
        <v>41</v>
      </c>
      <c r="I13" s="5">
        <v>0</v>
      </c>
      <c r="R13" s="33"/>
      <c r="S13" s="34">
        <v>357495579.44</v>
      </c>
      <c r="T13" s="32"/>
    </row>
    <row r="14" spans="1:20" s="10" customFormat="1" ht="13.5" customHeight="1">
      <c r="A14" s="51"/>
      <c r="B14" s="4"/>
      <c r="C14" s="30" t="s">
        <v>11</v>
      </c>
      <c r="D14" s="31">
        <f>D15+D16</f>
        <v>242259104.84</v>
      </c>
      <c r="E14" s="4"/>
      <c r="F14" s="51"/>
      <c r="G14" s="4"/>
      <c r="H14" s="6" t="s">
        <v>42</v>
      </c>
      <c r="I14" s="5">
        <v>0</v>
      </c>
      <c r="K14" s="12"/>
      <c r="M14" s="11"/>
      <c r="R14" s="33"/>
      <c r="S14" s="34">
        <v>-344460939.76</v>
      </c>
      <c r="T14" s="32"/>
    </row>
    <row r="15" spans="1:20" s="10" customFormat="1" ht="13.5" customHeight="1">
      <c r="A15" s="51"/>
      <c r="B15" s="4"/>
      <c r="C15" s="6" t="s">
        <v>13</v>
      </c>
      <c r="D15" s="5">
        <f>K18</f>
        <v>252843601.3</v>
      </c>
      <c r="E15" s="4"/>
      <c r="F15" s="51"/>
      <c r="G15" s="4"/>
      <c r="H15" s="30" t="s">
        <v>10</v>
      </c>
      <c r="I15" s="31">
        <f>I16</f>
        <v>3587.28</v>
      </c>
      <c r="K15" s="18" t="s">
        <v>65</v>
      </c>
      <c r="M15" s="11"/>
      <c r="R15" s="33" t="s">
        <v>61</v>
      </c>
      <c r="S15" s="34">
        <v>13034639.68</v>
      </c>
      <c r="T15" s="32"/>
    </row>
    <row r="16" spans="1:11" s="10" customFormat="1" ht="13.5" customHeight="1">
      <c r="A16" s="51"/>
      <c r="B16" s="4"/>
      <c r="C16" s="6" t="s">
        <v>14</v>
      </c>
      <c r="D16" s="5">
        <f>K17</f>
        <v>-10584496.46</v>
      </c>
      <c r="E16" s="4"/>
      <c r="F16" s="51"/>
      <c r="G16" s="4"/>
      <c r="H16" s="6" t="s">
        <v>43</v>
      </c>
      <c r="I16" s="5">
        <v>3587.28</v>
      </c>
      <c r="J16" s="16" t="s">
        <v>66</v>
      </c>
      <c r="K16" s="12">
        <v>242259104.84</v>
      </c>
    </row>
    <row r="17" spans="1:18" s="10" customFormat="1" ht="13.5" customHeight="1">
      <c r="A17" s="51"/>
      <c r="B17" s="4"/>
      <c r="C17" s="30" t="s">
        <v>15</v>
      </c>
      <c r="D17" s="31">
        <f>D18+D19+D20+D21</f>
        <v>3003418.1100000003</v>
      </c>
      <c r="E17" s="4"/>
      <c r="F17" s="51"/>
      <c r="G17" s="4"/>
      <c r="H17" s="30" t="s">
        <v>52</v>
      </c>
      <c r="I17" s="31">
        <f>I18</f>
        <v>23350669.69</v>
      </c>
      <c r="J17" s="16" t="s">
        <v>67</v>
      </c>
      <c r="K17" s="13">
        <v>-10584496.46</v>
      </c>
      <c r="Q17" s="35"/>
      <c r="R17" s="35"/>
    </row>
    <row r="18" spans="1:18" s="10" customFormat="1" ht="13.5" customHeight="1">
      <c r="A18" s="51"/>
      <c r="B18" s="4"/>
      <c r="C18" s="6" t="s">
        <v>39</v>
      </c>
      <c r="D18" s="5">
        <v>284006.37</v>
      </c>
      <c r="E18" s="4"/>
      <c r="F18" s="51"/>
      <c r="G18" s="4"/>
      <c r="H18" s="6" t="s">
        <v>53</v>
      </c>
      <c r="I18" s="5">
        <v>23350669.69</v>
      </c>
      <c r="K18" s="12">
        <f>K16-K17</f>
        <v>252843601.3</v>
      </c>
      <c r="Q18" s="33"/>
      <c r="R18" s="33" t="s">
        <v>65</v>
      </c>
    </row>
    <row r="19" spans="1:18" s="10" customFormat="1" ht="13.5" customHeight="1">
      <c r="A19" s="51"/>
      <c r="B19" s="4"/>
      <c r="C19" s="6" t="s">
        <v>17</v>
      </c>
      <c r="D19" s="5">
        <v>1591963.46</v>
      </c>
      <c r="E19" s="4"/>
      <c r="F19" s="51"/>
      <c r="G19" s="4"/>
      <c r="H19" s="6"/>
      <c r="I19" s="5"/>
      <c r="Q19" s="36" t="s">
        <v>66</v>
      </c>
      <c r="R19" s="37">
        <v>242259104.84</v>
      </c>
    </row>
    <row r="20" spans="1:18" s="10" customFormat="1" ht="13.5" customHeight="1">
      <c r="A20" s="51"/>
      <c r="B20" s="4"/>
      <c r="C20" s="6" t="s">
        <v>16</v>
      </c>
      <c r="D20" s="5">
        <v>1350139.7</v>
      </c>
      <c r="E20" s="4"/>
      <c r="F20" s="51"/>
      <c r="G20" s="4"/>
      <c r="H20" s="30" t="s">
        <v>12</v>
      </c>
      <c r="I20" s="31">
        <f>I21+I22+I23+I24</f>
        <v>10532130.89</v>
      </c>
      <c r="Q20" s="36" t="s">
        <v>67</v>
      </c>
      <c r="R20" s="37">
        <v>-10587495.46</v>
      </c>
    </row>
    <row r="21" spans="1:18" s="10" customFormat="1" ht="13.5" customHeight="1">
      <c r="A21" s="51"/>
      <c r="B21" s="4"/>
      <c r="C21" s="6" t="s">
        <v>18</v>
      </c>
      <c r="D21" s="5">
        <v>-222691.42</v>
      </c>
      <c r="E21" s="4"/>
      <c r="F21" s="51"/>
      <c r="G21" s="4"/>
      <c r="H21" s="6" t="s">
        <v>44</v>
      </c>
      <c r="I21" s="5">
        <v>209813.48</v>
      </c>
      <c r="Q21" s="33"/>
      <c r="R21" s="37">
        <v>242186219.28</v>
      </c>
    </row>
    <row r="22" spans="1:9" s="10" customFormat="1" ht="13.5" customHeight="1">
      <c r="A22" s="51"/>
      <c r="B22" s="4"/>
      <c r="C22" s="3" t="s">
        <v>20</v>
      </c>
      <c r="D22" s="5">
        <f>D23</f>
        <v>739512.05</v>
      </c>
      <c r="E22" s="4"/>
      <c r="F22" s="51"/>
      <c r="G22" s="4"/>
      <c r="H22" s="6" t="s">
        <v>45</v>
      </c>
      <c r="I22" s="5">
        <v>3301149.18</v>
      </c>
    </row>
    <row r="23" spans="1:9" s="10" customFormat="1" ht="13.5" customHeight="1">
      <c r="A23" s="51"/>
      <c r="B23" s="4"/>
      <c r="C23" s="6" t="s">
        <v>21</v>
      </c>
      <c r="D23" s="5">
        <v>739512.05</v>
      </c>
      <c r="E23" s="4"/>
      <c r="F23" s="51"/>
      <c r="G23" s="4"/>
      <c r="H23" s="6" t="s">
        <v>46</v>
      </c>
      <c r="I23" s="5">
        <v>482294.15</v>
      </c>
    </row>
    <row r="24" spans="1:9" s="10" customFormat="1" ht="13.5" customHeight="1">
      <c r="A24" s="51"/>
      <c r="B24" s="4"/>
      <c r="C24" s="3"/>
      <c r="D24" s="5"/>
      <c r="E24" s="4"/>
      <c r="F24" s="51"/>
      <c r="G24" s="4"/>
      <c r="H24" s="6" t="s">
        <v>19</v>
      </c>
      <c r="I24" s="5">
        <v>6538874.08</v>
      </c>
    </row>
    <row r="25" spans="1:9" s="10" customFormat="1" ht="13.5" customHeight="1">
      <c r="A25" s="51"/>
      <c r="B25" s="4"/>
      <c r="C25" s="27" t="s">
        <v>22</v>
      </c>
      <c r="D25" s="26">
        <f>D26+D29</f>
        <v>2433014.8499999996</v>
      </c>
      <c r="E25" s="4"/>
      <c r="F25" s="51"/>
      <c r="G25" s="4"/>
      <c r="H25" s="6"/>
      <c r="I25" s="5"/>
    </row>
    <row r="26" spans="1:9" s="10" customFormat="1" ht="13.5" customHeight="1">
      <c r="A26" s="51"/>
      <c r="B26" s="4"/>
      <c r="C26" s="30" t="s">
        <v>25</v>
      </c>
      <c r="D26" s="31">
        <f>D27+D28</f>
        <v>2391536.3299999996</v>
      </c>
      <c r="E26" s="4"/>
      <c r="F26" s="51"/>
      <c r="G26" s="4"/>
      <c r="H26" s="27" t="s">
        <v>23</v>
      </c>
      <c r="I26" s="26">
        <f>I27+I28+I29</f>
        <v>53622660.53999999</v>
      </c>
    </row>
    <row r="27" spans="1:9" s="10" customFormat="1" ht="13.5" customHeight="1">
      <c r="A27" s="51"/>
      <c r="B27" s="4"/>
      <c r="C27" s="6" t="s">
        <v>40</v>
      </c>
      <c r="D27" s="5">
        <f>L31</f>
        <v>5102776.43</v>
      </c>
      <c r="E27" s="4"/>
      <c r="F27" s="51"/>
      <c r="G27" s="4"/>
      <c r="H27" s="6" t="s">
        <v>47</v>
      </c>
      <c r="I27" s="5">
        <v>27527381.4</v>
      </c>
    </row>
    <row r="28" spans="1:9" s="10" customFormat="1" ht="13.5" customHeight="1">
      <c r="A28" s="51"/>
      <c r="B28" s="4"/>
      <c r="C28" s="6" t="s">
        <v>27</v>
      </c>
      <c r="D28" s="5">
        <f>L30</f>
        <v>-2711240.1</v>
      </c>
      <c r="E28" s="4"/>
      <c r="F28" s="51"/>
      <c r="G28" s="4"/>
      <c r="H28" s="6" t="s">
        <v>24</v>
      </c>
      <c r="I28" s="5">
        <v>18372749.59</v>
      </c>
    </row>
    <row r="29" spans="1:12" s="10" customFormat="1" ht="13.5" customHeight="1">
      <c r="A29" s="51"/>
      <c r="B29" s="4"/>
      <c r="C29" s="30" t="s">
        <v>49</v>
      </c>
      <c r="D29" s="31">
        <f>D30+D31</f>
        <v>41478.51999999999</v>
      </c>
      <c r="E29" s="4"/>
      <c r="F29" s="51"/>
      <c r="G29" s="4"/>
      <c r="H29" s="6" t="s">
        <v>26</v>
      </c>
      <c r="I29" s="5">
        <v>7722529.55</v>
      </c>
      <c r="K29" s="16" t="s">
        <v>54</v>
      </c>
      <c r="L29" s="12">
        <v>2391536.33</v>
      </c>
    </row>
    <row r="30" spans="1:12" s="10" customFormat="1" ht="13.5" customHeight="1">
      <c r="A30" s="51"/>
      <c r="B30" s="4"/>
      <c r="C30" s="6" t="s">
        <v>51</v>
      </c>
      <c r="D30" s="5">
        <f>L36</f>
        <v>110808.32999999999</v>
      </c>
      <c r="E30" s="4"/>
      <c r="F30" s="51"/>
      <c r="G30" s="4"/>
      <c r="H30" s="6"/>
      <c r="I30" s="5"/>
      <c r="K30" s="16" t="s">
        <v>55</v>
      </c>
      <c r="L30" s="13">
        <v>-2711240.1</v>
      </c>
    </row>
    <row r="31" spans="1:12" s="10" customFormat="1" ht="13.5" customHeight="1">
      <c r="A31" s="51"/>
      <c r="B31" s="4"/>
      <c r="C31" s="6" t="s">
        <v>32</v>
      </c>
      <c r="D31" s="5">
        <f>L37</f>
        <v>-69329.81</v>
      </c>
      <c r="E31" s="4"/>
      <c r="F31" s="51"/>
      <c r="G31" s="4"/>
      <c r="H31" s="27" t="s">
        <v>28</v>
      </c>
      <c r="I31" s="26">
        <f>SUM(I32:I37)</f>
        <v>6679721.609999997</v>
      </c>
      <c r="L31" s="12">
        <f>L29-L30</f>
        <v>5102776.43</v>
      </c>
    </row>
    <row r="32" spans="1:19" s="10" customFormat="1" ht="13.5" customHeight="1">
      <c r="A32" s="51"/>
      <c r="B32" s="4"/>
      <c r="C32" s="6"/>
      <c r="D32" s="5"/>
      <c r="E32" s="4"/>
      <c r="F32" s="51"/>
      <c r="G32" s="4"/>
      <c r="H32" s="6" t="s">
        <v>29</v>
      </c>
      <c r="I32" s="5">
        <v>34779454.69</v>
      </c>
      <c r="Q32" s="33"/>
      <c r="R32" s="33" t="s">
        <v>54</v>
      </c>
      <c r="S32" s="37">
        <v>2699312.34</v>
      </c>
    </row>
    <row r="33" spans="1:19" s="10" customFormat="1" ht="13.5" customHeight="1">
      <c r="A33" s="51"/>
      <c r="B33" s="4"/>
      <c r="C33" s="6"/>
      <c r="D33" s="5"/>
      <c r="E33" s="4"/>
      <c r="F33" s="51"/>
      <c r="G33" s="4"/>
      <c r="H33" s="6" t="s">
        <v>30</v>
      </c>
      <c r="I33" s="5">
        <v>-28016635.12</v>
      </c>
      <c r="J33" s="43" t="s">
        <v>56</v>
      </c>
      <c r="K33" s="43"/>
      <c r="L33" s="12">
        <v>52349.52</v>
      </c>
      <c r="Q33" s="33"/>
      <c r="R33" s="33" t="s">
        <v>55</v>
      </c>
      <c r="S33" s="37">
        <v>-2381182.76</v>
      </c>
    </row>
    <row r="34" spans="1:19" s="10" customFormat="1" ht="13.5" customHeight="1">
      <c r="A34" s="51"/>
      <c r="B34" s="4"/>
      <c r="C34" s="6"/>
      <c r="D34" s="5"/>
      <c r="E34" s="4"/>
      <c r="F34" s="51"/>
      <c r="G34" s="4"/>
      <c r="H34" s="6" t="s">
        <v>31</v>
      </c>
      <c r="I34" s="5">
        <v>691.76</v>
      </c>
      <c r="J34" s="43" t="s">
        <v>57</v>
      </c>
      <c r="K34" s="43"/>
      <c r="L34" s="11">
        <v>0</v>
      </c>
      <c r="Q34" s="33"/>
      <c r="R34" s="33"/>
      <c r="S34" s="37">
        <v>5080495.1</v>
      </c>
    </row>
    <row r="35" spans="1:19" s="10" customFormat="1" ht="13.5" customHeight="1">
      <c r="A35" s="51"/>
      <c r="B35" s="4"/>
      <c r="C35" s="6"/>
      <c r="D35" s="5"/>
      <c r="E35" s="4"/>
      <c r="F35" s="51"/>
      <c r="G35" s="4"/>
      <c r="H35" s="6" t="s">
        <v>33</v>
      </c>
      <c r="I35" s="5">
        <v>-1270.33</v>
      </c>
      <c r="J35" s="43" t="s">
        <v>58</v>
      </c>
      <c r="K35" s="43"/>
      <c r="L35" s="17">
        <v>58458.81</v>
      </c>
      <c r="Q35" s="33"/>
      <c r="R35" s="33"/>
      <c r="S35" s="33"/>
    </row>
    <row r="36" spans="1:19" s="10" customFormat="1" ht="13.5" customHeight="1">
      <c r="A36" s="51"/>
      <c r="B36" s="4"/>
      <c r="C36" s="4"/>
      <c r="D36" s="5"/>
      <c r="E36" s="4"/>
      <c r="F36" s="51"/>
      <c r="G36" s="4"/>
      <c r="H36" s="6" t="s">
        <v>34</v>
      </c>
      <c r="I36" s="5">
        <v>-53788.59</v>
      </c>
      <c r="J36" s="43"/>
      <c r="K36" s="43"/>
      <c r="L36" s="18">
        <f>SUM(L33:L35)</f>
        <v>110808.32999999999</v>
      </c>
      <c r="Q36" s="33" t="s">
        <v>56</v>
      </c>
      <c r="R36" s="33"/>
      <c r="S36" s="37">
        <v>52349.52</v>
      </c>
    </row>
    <row r="37" spans="1:19" s="10" customFormat="1" ht="13.5" customHeight="1">
      <c r="A37" s="51"/>
      <c r="B37" s="4"/>
      <c r="C37" s="4"/>
      <c r="D37" s="5"/>
      <c r="E37" s="4"/>
      <c r="F37" s="51"/>
      <c r="G37" s="4"/>
      <c r="H37" s="6" t="s">
        <v>48</v>
      </c>
      <c r="I37" s="5">
        <v>-28730.8</v>
      </c>
      <c r="J37" s="43" t="s">
        <v>59</v>
      </c>
      <c r="K37" s="43"/>
      <c r="L37" s="11">
        <v>-69329.81</v>
      </c>
      <c r="Q37" s="33" t="s">
        <v>57</v>
      </c>
      <c r="R37" s="33"/>
      <c r="S37" s="33" t="s">
        <v>78</v>
      </c>
    </row>
    <row r="38" spans="1:19" s="10" customFormat="1" ht="13.5" customHeight="1">
      <c r="A38" s="51"/>
      <c r="B38" s="4"/>
      <c r="C38" s="4"/>
      <c r="D38" s="5"/>
      <c r="E38" s="4"/>
      <c r="F38" s="51"/>
      <c r="G38" s="4"/>
      <c r="H38" s="6"/>
      <c r="I38" s="5"/>
      <c r="J38" s="43"/>
      <c r="K38" s="43"/>
      <c r="L38" s="19">
        <f>L36+L37</f>
        <v>41478.51999999999</v>
      </c>
      <c r="Q38" s="33" t="s">
        <v>58</v>
      </c>
      <c r="R38" s="33"/>
      <c r="S38" s="37">
        <v>58458.81</v>
      </c>
    </row>
    <row r="39" spans="1:19" s="10" customFormat="1" ht="13.5" customHeight="1">
      <c r="A39" s="51"/>
      <c r="B39" s="4"/>
      <c r="C39" s="4"/>
      <c r="D39" s="5"/>
      <c r="E39" s="4"/>
      <c r="F39" s="51"/>
      <c r="G39" s="4"/>
      <c r="H39" s="6"/>
      <c r="I39" s="5"/>
      <c r="K39" s="12"/>
      <c r="Q39" s="33"/>
      <c r="R39" s="33"/>
      <c r="S39" s="37">
        <v>110808.33</v>
      </c>
    </row>
    <row r="40" spans="1:19" s="10" customFormat="1" ht="13.5" customHeight="1">
      <c r="A40" s="51"/>
      <c r="B40" s="4"/>
      <c r="C40" s="28" t="s">
        <v>35</v>
      </c>
      <c r="D40" s="29">
        <f>D7+D25</f>
        <v>368646212.31000006</v>
      </c>
      <c r="E40" s="4"/>
      <c r="F40" s="51"/>
      <c r="G40" s="4"/>
      <c r="H40" s="28" t="s">
        <v>36</v>
      </c>
      <c r="I40" s="29">
        <f>I7+I26+I31</f>
        <v>373716666.6999999</v>
      </c>
      <c r="J40" s="14">
        <f>D40-I40</f>
        <v>-5070454.3899998665</v>
      </c>
      <c r="Q40" s="33" t="s">
        <v>59</v>
      </c>
      <c r="R40" s="33"/>
      <c r="S40" s="37">
        <v>-65432.61</v>
      </c>
    </row>
    <row r="41" spans="1:19" ht="27.75" customHeight="1">
      <c r="A41" s="1"/>
      <c r="B41" s="1"/>
      <c r="C41" s="1"/>
      <c r="D41" s="1"/>
      <c r="E41" s="1"/>
      <c r="F41" s="1"/>
      <c r="G41" s="1"/>
      <c r="H41" s="1"/>
      <c r="I41" s="1"/>
      <c r="Q41" s="38"/>
      <c r="R41" s="38"/>
      <c r="S41" s="39">
        <v>45375.72</v>
      </c>
    </row>
    <row r="42" spans="1:19" ht="13.5" customHeight="1">
      <c r="A42" s="41" t="s">
        <v>38</v>
      </c>
      <c r="B42" s="41"/>
      <c r="C42" s="41"/>
      <c r="D42" s="41"/>
      <c r="E42" s="41"/>
      <c r="F42" s="47" t="s">
        <v>72</v>
      </c>
      <c r="G42" s="47"/>
      <c r="H42" s="47"/>
      <c r="I42" s="47"/>
      <c r="Q42" s="38"/>
      <c r="R42" s="38"/>
      <c r="S42" s="38"/>
    </row>
    <row r="43" spans="1:19" ht="13.5" customHeight="1">
      <c r="A43" s="42" t="s">
        <v>71</v>
      </c>
      <c r="B43" s="42"/>
      <c r="C43" s="42"/>
      <c r="D43" s="42"/>
      <c r="E43" s="42"/>
      <c r="F43" s="50" t="s">
        <v>70</v>
      </c>
      <c r="G43" s="50"/>
      <c r="H43" s="50"/>
      <c r="I43" s="50"/>
      <c r="Q43" s="38" t="s">
        <v>79</v>
      </c>
      <c r="R43" s="38"/>
      <c r="S43" s="38"/>
    </row>
    <row r="44" spans="1:9" ht="28.5" customHeight="1">
      <c r="A44" s="49"/>
      <c r="B44" s="49"/>
      <c r="C44" s="49"/>
      <c r="D44" s="49"/>
      <c r="E44" s="49"/>
      <c r="F44" s="50"/>
      <c r="G44" s="50"/>
      <c r="H44" s="50"/>
      <c r="I44" s="50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19">
    <mergeCell ref="A44:E44"/>
    <mergeCell ref="F44:I44"/>
    <mergeCell ref="A6:A40"/>
    <mergeCell ref="F6:F40"/>
    <mergeCell ref="J35:K35"/>
    <mergeCell ref="J36:K36"/>
    <mergeCell ref="J37:K37"/>
    <mergeCell ref="J38:K38"/>
    <mergeCell ref="J33:K33"/>
    <mergeCell ref="F43:I43"/>
    <mergeCell ref="A42:E42"/>
    <mergeCell ref="A43:E43"/>
    <mergeCell ref="J34:K34"/>
    <mergeCell ref="A2:I2"/>
    <mergeCell ref="A3:I3"/>
    <mergeCell ref="A4:I4"/>
    <mergeCell ref="K5:M5"/>
    <mergeCell ref="F42:I42"/>
    <mergeCell ref="A5:I5"/>
  </mergeCells>
  <printOptions horizontalCentered="1"/>
  <pageMargins left="0.03937007874015748" right="0" top="0.7480314960629921" bottom="0.7480314960629921" header="0.31496062992125984" footer="0.31496062992125984"/>
  <pageSetup horizontalDpi="600" verticalDpi="600" orientation="portrait" paperSize="9" scale="90" r:id="rId2"/>
  <headerFooter>
    <oddFooter>&amp;C&amp;"Arial,Negrito"SICOOB CREDESP         &amp;"Arial,Normal"Rua Faustino Teixeira, nº 60, Centro - Bom Despacho 35600-000, MG         www.sicoobcredesp.com.br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Investintech.com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Carlos Antonio Brites</cp:lastModifiedBy>
  <cp:lastPrinted>2023-08-17T18:07:34Z</cp:lastPrinted>
  <dcterms:created xsi:type="dcterms:W3CDTF">2020-07-20T10:10:13Z</dcterms:created>
  <dcterms:modified xsi:type="dcterms:W3CDTF">2023-08-17T18:07:45Z</dcterms:modified>
  <cp:category/>
  <cp:version/>
  <cp:contentType/>
  <cp:contentStatus/>
</cp:coreProperties>
</file>